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E6AA58-A867-4F52-B8EA-8E54A795D5D0}" xr6:coauthVersionLast="36" xr6:coauthVersionMax="36" xr10:uidLastSave="{00000000-0000-0000-0000-000000000000}"/>
  <bookViews>
    <workbookView xWindow="0" yWindow="0" windowWidth="28800" windowHeight="13620" firstSheet="1" activeTab="1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1" i="7" l="1"/>
  <c r="F276" i="7"/>
  <c r="G47" i="8" l="1"/>
  <c r="G46" i="8"/>
  <c r="G44" i="8"/>
  <c r="G43" i="8"/>
  <c r="G42" i="8"/>
  <c r="G41" i="8"/>
  <c r="G39" i="8"/>
  <c r="G38" i="8"/>
  <c r="G36" i="8"/>
  <c r="G34" i="8"/>
  <c r="G26" i="8"/>
  <c r="G25" i="8"/>
  <c r="G23" i="8"/>
  <c r="G22" i="8"/>
  <c r="G21" i="8"/>
  <c r="G20" i="8"/>
  <c r="G18" i="8"/>
  <c r="G17" i="8"/>
  <c r="G15" i="8"/>
  <c r="G13" i="8"/>
  <c r="K51" i="3"/>
  <c r="K52" i="3"/>
  <c r="K53" i="3"/>
  <c r="K55" i="3"/>
  <c r="K57" i="3"/>
  <c r="K58" i="3"/>
  <c r="K61" i="3"/>
  <c r="K62" i="3"/>
  <c r="K63" i="3"/>
  <c r="K64" i="3"/>
  <c r="K66" i="3"/>
  <c r="K67" i="3"/>
  <c r="K68" i="3"/>
  <c r="K69" i="3"/>
  <c r="K70" i="3"/>
  <c r="K71" i="3"/>
  <c r="K73" i="3"/>
  <c r="K74" i="3"/>
  <c r="K75" i="3"/>
  <c r="K76" i="3"/>
  <c r="K77" i="3"/>
  <c r="K78" i="3"/>
  <c r="K79" i="3"/>
  <c r="K80" i="3"/>
  <c r="K81" i="3"/>
  <c r="K83" i="3"/>
  <c r="K85" i="3"/>
  <c r="K86" i="3"/>
  <c r="K87" i="3"/>
  <c r="K88" i="3"/>
  <c r="K89" i="3"/>
  <c r="K90" i="3"/>
  <c r="K91" i="3"/>
  <c r="K94" i="3"/>
  <c r="K95" i="3"/>
  <c r="K96" i="3"/>
  <c r="K97" i="3"/>
  <c r="K100" i="3"/>
  <c r="K101" i="3"/>
  <c r="K104" i="3"/>
  <c r="K105" i="3"/>
  <c r="K109" i="3"/>
  <c r="K110" i="3"/>
  <c r="K111" i="3"/>
  <c r="K112" i="3"/>
  <c r="K113" i="3"/>
  <c r="K114" i="3"/>
  <c r="K116" i="3"/>
  <c r="K119" i="3"/>
  <c r="K120" i="3"/>
  <c r="K44" i="3"/>
  <c r="K43" i="3"/>
  <c r="K42" i="3"/>
  <c r="K41" i="3"/>
  <c r="K40" i="3"/>
  <c r="K38" i="3"/>
  <c r="K37" i="3"/>
  <c r="K36" i="3"/>
  <c r="K33" i="3"/>
  <c r="K32" i="3"/>
  <c r="K30" i="3"/>
  <c r="K27" i="3"/>
  <c r="K24" i="3"/>
  <c r="K18" i="3"/>
  <c r="K17" i="3"/>
  <c r="K15" i="3"/>
  <c r="J120" i="3" l="1"/>
  <c r="J119" i="3"/>
  <c r="J15" i="3"/>
  <c r="J17" i="3"/>
  <c r="J18" i="3"/>
  <c r="J24" i="3"/>
  <c r="J27" i="3"/>
  <c r="J30" i="3"/>
  <c r="J32" i="3"/>
  <c r="J33" i="3"/>
  <c r="J36" i="3"/>
  <c r="J37" i="3"/>
  <c r="J41" i="3"/>
  <c r="J42" i="3"/>
  <c r="J43" i="3"/>
  <c r="J44" i="3"/>
  <c r="G13" i="5"/>
  <c r="G14" i="5"/>
  <c r="G15" i="5"/>
  <c r="B40" i="8" l="1"/>
  <c r="E19" i="8" l="1"/>
  <c r="E40" i="8"/>
  <c r="F44" i="8"/>
  <c r="D40" i="8"/>
  <c r="C40" i="8"/>
  <c r="C19" i="8"/>
  <c r="J45" i="7"/>
  <c r="J359" i="7"/>
  <c r="J354" i="7"/>
  <c r="J348" i="7"/>
  <c r="J346" i="7"/>
  <c r="J345" i="7"/>
  <c r="J342" i="7"/>
  <c r="J340" i="7"/>
  <c r="J338" i="7"/>
  <c r="J333" i="7"/>
  <c r="J328" i="7"/>
  <c r="J326" i="7"/>
  <c r="J320" i="7"/>
  <c r="J319" i="7"/>
  <c r="J314" i="7"/>
  <c r="J313" i="7"/>
  <c r="J308" i="7"/>
  <c r="J307" i="7"/>
  <c r="J306" i="7"/>
  <c r="J305" i="7"/>
  <c r="J303" i="7"/>
  <c r="J302" i="7"/>
  <c r="J301" i="7"/>
  <c r="J300" i="7"/>
  <c r="J299" i="7"/>
  <c r="J298" i="7"/>
  <c r="J297" i="7"/>
  <c r="J296" i="7"/>
  <c r="J292" i="7"/>
  <c r="J290" i="7"/>
  <c r="J289" i="7"/>
  <c r="J288" i="7"/>
  <c r="J287" i="7"/>
  <c r="J284" i="7"/>
  <c r="J283" i="7"/>
  <c r="J282" i="7"/>
  <c r="J281" i="7"/>
  <c r="J280" i="7"/>
  <c r="J279" i="7"/>
  <c r="J278" i="7"/>
  <c r="J277" i="7"/>
  <c r="J270" i="7"/>
  <c r="J266" i="7"/>
  <c r="J264" i="7"/>
  <c r="J263" i="7"/>
  <c r="J261" i="7"/>
  <c r="J256" i="7"/>
  <c r="J252" i="7"/>
  <c r="J250" i="7"/>
  <c r="J249" i="7"/>
  <c r="J247" i="7"/>
  <c r="J242" i="7"/>
  <c r="J240" i="7"/>
  <c r="J239" i="7"/>
  <c r="J238" i="7"/>
  <c r="J237" i="7"/>
  <c r="J236" i="7"/>
  <c r="J235" i="7"/>
  <c r="J230" i="7"/>
  <c r="J226" i="7"/>
  <c r="J220" i="7"/>
  <c r="J216" i="7"/>
  <c r="J210" i="7"/>
  <c r="J209" i="7"/>
  <c r="J208" i="7"/>
  <c r="J207" i="7"/>
  <c r="J205" i="7"/>
  <c r="J204" i="7"/>
  <c r="J199" i="7"/>
  <c r="J198" i="7"/>
  <c r="J197" i="7"/>
  <c r="J196" i="7"/>
  <c r="J195" i="7"/>
  <c r="J194" i="7"/>
  <c r="J189" i="7"/>
  <c r="J188" i="7"/>
  <c r="J182" i="7"/>
  <c r="J180" i="7"/>
  <c r="J178" i="7"/>
  <c r="J175" i="7"/>
  <c r="J174" i="7"/>
  <c r="J169" i="7"/>
  <c r="J168" i="7"/>
  <c r="J166" i="7"/>
  <c r="J165" i="7"/>
  <c r="J164" i="7"/>
  <c r="J159" i="7"/>
  <c r="J157" i="7"/>
  <c r="J153" i="7"/>
  <c r="J151" i="7"/>
  <c r="J150" i="7"/>
  <c r="J148" i="7"/>
  <c r="J147" i="7"/>
  <c r="J146" i="7"/>
  <c r="J141" i="7"/>
  <c r="J140" i="7"/>
  <c r="J139" i="7"/>
  <c r="J138" i="7"/>
  <c r="J134" i="7"/>
  <c r="J133" i="7"/>
  <c r="J131" i="7"/>
  <c r="J130" i="7"/>
  <c r="J128" i="7"/>
  <c r="J127" i="7"/>
  <c r="J126" i="7"/>
  <c r="J125" i="7"/>
  <c r="J124" i="7"/>
  <c r="J123" i="7"/>
  <c r="J122" i="7"/>
  <c r="J121" i="7"/>
  <c r="J120" i="7"/>
  <c r="J118" i="7"/>
  <c r="J117" i="7"/>
  <c r="J116" i="7"/>
  <c r="J115" i="7"/>
  <c r="J114" i="7"/>
  <c r="J113" i="7"/>
  <c r="J112" i="7"/>
  <c r="J111" i="7"/>
  <c r="J107" i="7"/>
  <c r="J106" i="7"/>
  <c r="J103" i="7"/>
  <c r="J102" i="7"/>
  <c r="J101" i="7"/>
  <c r="J100" i="7"/>
  <c r="J99" i="7"/>
  <c r="J97" i="7"/>
  <c r="J96" i="7"/>
  <c r="J95" i="7"/>
  <c r="J94" i="7"/>
  <c r="J93" i="7"/>
  <c r="J92" i="7"/>
  <c r="J91" i="7"/>
  <c r="J90" i="7"/>
  <c r="J89" i="7"/>
  <c r="J87" i="7"/>
  <c r="J86" i="7"/>
  <c r="J85" i="7"/>
  <c r="J84" i="7"/>
  <c r="J83" i="7"/>
  <c r="J82" i="7"/>
  <c r="J80" i="7"/>
  <c r="J79" i="7"/>
  <c r="J78" i="7"/>
  <c r="J77" i="7"/>
  <c r="J72" i="7"/>
  <c r="J71" i="7"/>
  <c r="J68" i="7"/>
  <c r="J67" i="7"/>
  <c r="J66" i="7"/>
  <c r="J65" i="7"/>
  <c r="J64" i="7"/>
  <c r="J62" i="7"/>
  <c r="J61" i="7"/>
  <c r="J60" i="7"/>
  <c r="J59" i="7"/>
  <c r="J58" i="7"/>
  <c r="J57" i="7"/>
  <c r="J56" i="7"/>
  <c r="J55" i="7"/>
  <c r="J54" i="7"/>
  <c r="J52" i="7"/>
  <c r="J51" i="7"/>
  <c r="J50" i="7"/>
  <c r="J49" i="7"/>
  <c r="J48" i="7"/>
  <c r="J47" i="7"/>
  <c r="J44" i="7"/>
  <c r="J43" i="7"/>
  <c r="J42" i="7"/>
  <c r="J35" i="7"/>
  <c r="J32" i="7"/>
  <c r="J30" i="7"/>
  <c r="J28" i="7"/>
  <c r="J23" i="7"/>
  <c r="J20" i="7"/>
  <c r="J18" i="7"/>
  <c r="J16" i="7"/>
  <c r="F103" i="3"/>
  <c r="I103" i="3"/>
  <c r="K103" i="3" s="1"/>
  <c r="F99" i="3"/>
  <c r="I99" i="3"/>
  <c r="K99" i="3" s="1"/>
  <c r="I19" i="3"/>
  <c r="K24" i="10"/>
  <c r="J24" i="10"/>
  <c r="K14" i="10"/>
  <c r="K13" i="10"/>
  <c r="K10" i="10"/>
  <c r="G40" i="8" l="1"/>
  <c r="G19" i="8"/>
  <c r="H241" i="7"/>
  <c r="F241" i="7"/>
  <c r="F234" i="7"/>
  <c r="J272" i="7" l="1"/>
  <c r="J234" i="7"/>
  <c r="J241" i="7"/>
  <c r="J293" i="7"/>
  <c r="H233" i="7"/>
  <c r="H132" i="7"/>
  <c r="J108" i="7"/>
  <c r="H181" i="7"/>
  <c r="H179" i="7"/>
  <c r="J179" i="7" s="1"/>
  <c r="H177" i="7"/>
  <c r="J177" i="7" s="1"/>
  <c r="F181" i="7"/>
  <c r="F179" i="7"/>
  <c r="F177" i="7"/>
  <c r="H206" i="7"/>
  <c r="F206" i="7"/>
  <c r="H203" i="7"/>
  <c r="F203" i="7"/>
  <c r="G193" i="7"/>
  <c r="F193" i="7"/>
  <c r="H173" i="7"/>
  <c r="F173" i="7"/>
  <c r="F172" i="7" s="1"/>
  <c r="H167" i="7"/>
  <c r="J167" i="7" s="1"/>
  <c r="H163" i="7"/>
  <c r="F163" i="7"/>
  <c r="J163" i="7" l="1"/>
  <c r="J206" i="7"/>
  <c r="H172" i="7"/>
  <c r="J172" i="7" s="1"/>
  <c r="J173" i="7"/>
  <c r="J203" i="7"/>
  <c r="J181" i="7"/>
  <c r="F176" i="7"/>
  <c r="H176" i="7"/>
  <c r="F358" i="7"/>
  <c r="F357" i="7" s="1"/>
  <c r="F356" i="7" s="1"/>
  <c r="F355" i="7" s="1"/>
  <c r="G358" i="7"/>
  <c r="G357" i="7" s="1"/>
  <c r="G356" i="7" s="1"/>
  <c r="G355" i="7" s="1"/>
  <c r="H358" i="7"/>
  <c r="F353" i="7"/>
  <c r="F352" i="7" s="1"/>
  <c r="F351" i="7" s="1"/>
  <c r="F350" i="7" s="1"/>
  <c r="G353" i="7"/>
  <c r="G352" i="7" s="1"/>
  <c r="G351" i="7" s="1"/>
  <c r="G350" i="7" s="1"/>
  <c r="H353" i="7"/>
  <c r="F347" i="7"/>
  <c r="G347" i="7"/>
  <c r="H347" i="7"/>
  <c r="F344" i="7"/>
  <c r="G344" i="7"/>
  <c r="H344" i="7"/>
  <c r="F341" i="7"/>
  <c r="G341" i="7"/>
  <c r="H341" i="7"/>
  <c r="J341" i="7" s="1"/>
  <c r="F339" i="7"/>
  <c r="G339" i="7"/>
  <c r="H339" i="7"/>
  <c r="J339" i="7" s="1"/>
  <c r="F337" i="7"/>
  <c r="G337" i="7"/>
  <c r="H337" i="7"/>
  <c r="F332" i="7"/>
  <c r="F331" i="7" s="1"/>
  <c r="F330" i="7" s="1"/>
  <c r="F329" i="7" s="1"/>
  <c r="G332" i="7"/>
  <c r="G331" i="7" s="1"/>
  <c r="G330" i="7" s="1"/>
  <c r="G329" i="7" s="1"/>
  <c r="H332" i="7"/>
  <c r="F327" i="7"/>
  <c r="G327" i="7"/>
  <c r="H327" i="7"/>
  <c r="J327" i="7" s="1"/>
  <c r="F325" i="7"/>
  <c r="G325" i="7"/>
  <c r="H325" i="7"/>
  <c r="J325" i="7" s="1"/>
  <c r="F318" i="7"/>
  <c r="F317" i="7" s="1"/>
  <c r="G319" i="7"/>
  <c r="G318" i="7" s="1"/>
  <c r="G317" i="7" s="1"/>
  <c r="H318" i="7"/>
  <c r="F312" i="7"/>
  <c r="F311" i="7" s="1"/>
  <c r="F310" i="7" s="1"/>
  <c r="F309" i="7" s="1"/>
  <c r="G313" i="7"/>
  <c r="G312" i="7" s="1"/>
  <c r="G311" i="7" s="1"/>
  <c r="G310" i="7" s="1"/>
  <c r="G309" i="7" s="1"/>
  <c r="H312" i="7"/>
  <c r="F304" i="7"/>
  <c r="G305" i="7"/>
  <c r="G304" i="7" s="1"/>
  <c r="H304" i="7"/>
  <c r="J304" i="7" s="1"/>
  <c r="G301" i="7"/>
  <c r="G298" i="7"/>
  <c r="G296" i="7"/>
  <c r="G293" i="7"/>
  <c r="F285" i="7"/>
  <c r="G286" i="7"/>
  <c r="G285" i="7" s="1"/>
  <c r="G282" i="7"/>
  <c r="G279" i="7"/>
  <c r="G277" i="7"/>
  <c r="F269" i="7"/>
  <c r="F268" i="7" s="1"/>
  <c r="F267" i="7" s="1"/>
  <c r="G269" i="7"/>
  <c r="G268" i="7" s="1"/>
  <c r="G267" i="7" s="1"/>
  <c r="H269" i="7"/>
  <c r="F265" i="7"/>
  <c r="G265" i="7"/>
  <c r="H265" i="7"/>
  <c r="J265" i="7" s="1"/>
  <c r="F262" i="7"/>
  <c r="G262" i="7"/>
  <c r="H262" i="7"/>
  <c r="J262" i="7" s="1"/>
  <c r="F260" i="7"/>
  <c r="G260" i="7"/>
  <c r="H260" i="7"/>
  <c r="F254" i="7"/>
  <c r="F253" i="7" s="1"/>
  <c r="G255" i="7"/>
  <c r="G254" i="7" s="1"/>
  <c r="G253" i="7" s="1"/>
  <c r="H255" i="7"/>
  <c r="G251" i="7"/>
  <c r="H251" i="7"/>
  <c r="J251" i="7" s="1"/>
  <c r="G248" i="7"/>
  <c r="H248" i="7"/>
  <c r="J248" i="7" s="1"/>
  <c r="H246" i="7"/>
  <c r="J246" i="7" s="1"/>
  <c r="E358" i="7"/>
  <c r="E357" i="7" s="1"/>
  <c r="E353" i="7"/>
  <c r="E352" i="7" s="1"/>
  <c r="E347" i="7"/>
  <c r="E344" i="7"/>
  <c r="E341" i="7"/>
  <c r="E339" i="7"/>
  <c r="E337" i="7"/>
  <c r="E332" i="7"/>
  <c r="E331" i="7" s="1"/>
  <c r="E327" i="7"/>
  <c r="E325" i="7"/>
  <c r="E319" i="7"/>
  <c r="E318" i="7" s="1"/>
  <c r="E313" i="7"/>
  <c r="E312" i="7" s="1"/>
  <c r="E305" i="7"/>
  <c r="E304" i="7" s="1"/>
  <c r="E301" i="7"/>
  <c r="E298" i="7"/>
  <c r="E296" i="7"/>
  <c r="E286" i="7"/>
  <c r="E285" i="7" s="1"/>
  <c r="E282" i="7"/>
  <c r="E279" i="7"/>
  <c r="E277" i="7"/>
  <c r="E265" i="7"/>
  <c r="E269" i="7"/>
  <c r="E268" i="7" s="1"/>
  <c r="E262" i="7"/>
  <c r="E260" i="7"/>
  <c r="E259" i="7" s="1"/>
  <c r="E258" i="7" s="1"/>
  <c r="E255" i="7"/>
  <c r="E254" i="7" s="1"/>
  <c r="G246" i="7"/>
  <c r="E251" i="7"/>
  <c r="E248" i="7"/>
  <c r="E246" i="7"/>
  <c r="G239" i="7"/>
  <c r="F233" i="7"/>
  <c r="F232" i="7" s="1"/>
  <c r="G237" i="7"/>
  <c r="E239" i="7"/>
  <c r="E237" i="7"/>
  <c r="F229" i="7"/>
  <c r="F228" i="7" s="1"/>
  <c r="F227" i="7" s="1"/>
  <c r="G229" i="7"/>
  <c r="G228" i="7" s="1"/>
  <c r="G227" i="7" s="1"/>
  <c r="H229" i="7"/>
  <c r="E229" i="7"/>
  <c r="E228" i="7" s="1"/>
  <c r="E227" i="7" s="1"/>
  <c r="F225" i="7"/>
  <c r="G225" i="7"/>
  <c r="H225" i="7"/>
  <c r="E225" i="7"/>
  <c r="H224" i="7"/>
  <c r="F192" i="7"/>
  <c r="F191" i="7" s="1"/>
  <c r="F190" i="7" s="1"/>
  <c r="E198" i="7"/>
  <c r="E195" i="7"/>
  <c r="F187" i="7"/>
  <c r="F186" i="7" s="1"/>
  <c r="F185" i="7" s="1"/>
  <c r="G187" i="7"/>
  <c r="G186" i="7" s="1"/>
  <c r="G185" i="7" s="1"/>
  <c r="G184" i="7" s="1"/>
  <c r="H187" i="7"/>
  <c r="E188" i="7"/>
  <c r="E187" i="7" s="1"/>
  <c r="G174" i="7"/>
  <c r="G173" i="7" s="1"/>
  <c r="E174" i="7"/>
  <c r="E173" i="7" s="1"/>
  <c r="E172" i="7" s="1"/>
  <c r="G165" i="7"/>
  <c r="G163" i="7" s="1"/>
  <c r="G162" i="7" s="1"/>
  <c r="G161" i="7" s="1"/>
  <c r="G160" i="7" s="1"/>
  <c r="H162" i="7"/>
  <c r="E165" i="7"/>
  <c r="E163" i="7"/>
  <c r="E162" i="7" s="1"/>
  <c r="F158" i="7"/>
  <c r="G158" i="7"/>
  <c r="H158" i="7"/>
  <c r="F156" i="7"/>
  <c r="G156" i="7"/>
  <c r="H156" i="7"/>
  <c r="G139" i="7"/>
  <c r="F136" i="7"/>
  <c r="J135" i="7" s="1"/>
  <c r="G137" i="7"/>
  <c r="E158" i="7"/>
  <c r="E156" i="7"/>
  <c r="E155" i="7" s="1"/>
  <c r="E154" i="7" s="1"/>
  <c r="J233" i="7" l="1"/>
  <c r="H228" i="7"/>
  <c r="J229" i="7"/>
  <c r="J190" i="7"/>
  <c r="H352" i="7"/>
  <c r="J353" i="7"/>
  <c r="J158" i="7"/>
  <c r="H223" i="7"/>
  <c r="J223" i="7" s="1"/>
  <c r="J260" i="7"/>
  <c r="H317" i="7"/>
  <c r="J317" i="7" s="1"/>
  <c r="J318" i="7"/>
  <c r="J337" i="7"/>
  <c r="J347" i="7"/>
  <c r="H186" i="7"/>
  <c r="J187" i="7"/>
  <c r="E224" i="7"/>
  <c r="J225" i="7"/>
  <c r="H357" i="7"/>
  <c r="J358" i="7"/>
  <c r="H285" i="7"/>
  <c r="J285" i="7" s="1"/>
  <c r="J286" i="7"/>
  <c r="J137" i="7"/>
  <c r="J156" i="7"/>
  <c r="H161" i="7"/>
  <c r="E234" i="7"/>
  <c r="H254" i="7"/>
  <c r="J255" i="7"/>
  <c r="H268" i="7"/>
  <c r="I268" i="7" s="1"/>
  <c r="J269" i="7"/>
  <c r="J312" i="7"/>
  <c r="H331" i="7"/>
  <c r="J332" i="7"/>
  <c r="J344" i="7"/>
  <c r="J176" i="7"/>
  <c r="F324" i="7"/>
  <c r="F323" i="7" s="1"/>
  <c r="F322" i="7" s="1"/>
  <c r="F259" i="7"/>
  <c r="F258" i="7" s="1"/>
  <c r="F257" i="7" s="1"/>
  <c r="G155" i="7"/>
  <c r="G154" i="7" s="1"/>
  <c r="H245" i="7"/>
  <c r="E324" i="7"/>
  <c r="E323" i="7" s="1"/>
  <c r="H336" i="7"/>
  <c r="J336" i="7" s="1"/>
  <c r="E245" i="7"/>
  <c r="E244" i="7" s="1"/>
  <c r="F155" i="7"/>
  <c r="F154" i="7" s="1"/>
  <c r="E193" i="7"/>
  <c r="E336" i="7"/>
  <c r="E335" i="7" s="1"/>
  <c r="F343" i="7"/>
  <c r="H193" i="7"/>
  <c r="E343" i="7"/>
  <c r="F245" i="7"/>
  <c r="F244" i="7" s="1"/>
  <c r="F243" i="7" s="1"/>
  <c r="F275" i="7"/>
  <c r="F271" i="7" s="1"/>
  <c r="H295" i="7"/>
  <c r="E276" i="7"/>
  <c r="E275" i="7" s="1"/>
  <c r="E272" i="7" s="1"/>
  <c r="E295" i="7"/>
  <c r="E294" i="7" s="1"/>
  <c r="F349" i="7"/>
  <c r="G349" i="7"/>
  <c r="H343" i="7"/>
  <c r="G343" i="7"/>
  <c r="F336" i="7"/>
  <c r="G336" i="7"/>
  <c r="H324" i="7"/>
  <c r="J324" i="7" s="1"/>
  <c r="G324" i="7"/>
  <c r="G323" i="7" s="1"/>
  <c r="G322" i="7" s="1"/>
  <c r="G295" i="7"/>
  <c r="G294" i="7" s="1"/>
  <c r="F295" i="7"/>
  <c r="G276" i="7"/>
  <c r="G275" i="7" s="1"/>
  <c r="G272" i="7" s="1"/>
  <c r="G271" i="7" s="1"/>
  <c r="H259" i="7"/>
  <c r="G259" i="7"/>
  <c r="G258" i="7" s="1"/>
  <c r="G257" i="7" s="1"/>
  <c r="G245" i="7"/>
  <c r="G244" i="7" s="1"/>
  <c r="G243" i="7" s="1"/>
  <c r="H232" i="7"/>
  <c r="J232" i="7" s="1"/>
  <c r="G234" i="7"/>
  <c r="G233" i="7" s="1"/>
  <c r="G232" i="7" s="1"/>
  <c r="G192" i="7"/>
  <c r="G191" i="7" s="1"/>
  <c r="G190" i="7" s="1"/>
  <c r="H155" i="7"/>
  <c r="H136" i="7"/>
  <c r="J136" i="7" s="1"/>
  <c r="G136" i="7"/>
  <c r="G135" i="7" s="1"/>
  <c r="F152" i="7"/>
  <c r="G152" i="7"/>
  <c r="H152" i="7"/>
  <c r="J152" i="7" s="1"/>
  <c r="F149" i="7"/>
  <c r="G149" i="7"/>
  <c r="H149" i="7"/>
  <c r="F145" i="7"/>
  <c r="G145" i="7"/>
  <c r="H145" i="7"/>
  <c r="E152" i="7"/>
  <c r="E149" i="7"/>
  <c r="E145" i="7"/>
  <c r="F132" i="7"/>
  <c r="J132" i="7" s="1"/>
  <c r="G133" i="7"/>
  <c r="G132" i="7" s="1"/>
  <c r="F129" i="7"/>
  <c r="G129" i="7"/>
  <c r="H129" i="7"/>
  <c r="G127" i="7"/>
  <c r="G124" i="7"/>
  <c r="G120" i="7"/>
  <c r="G117" i="7"/>
  <c r="G115" i="7"/>
  <c r="E139" i="7"/>
  <c r="I139" i="7" s="1"/>
  <c r="E137" i="7"/>
  <c r="E133" i="7"/>
  <c r="E132" i="7" s="1"/>
  <c r="E129" i="7"/>
  <c r="E127" i="7"/>
  <c r="E124" i="7"/>
  <c r="I124" i="7" s="1"/>
  <c r="E120" i="7"/>
  <c r="E117" i="7"/>
  <c r="I117" i="7" s="1"/>
  <c r="E115" i="7"/>
  <c r="I115" i="7" s="1"/>
  <c r="G111" i="7"/>
  <c r="E111" i="7"/>
  <c r="G105" i="7"/>
  <c r="G104" i="7" s="1"/>
  <c r="H105" i="7"/>
  <c r="G98" i="7"/>
  <c r="H98" i="7"/>
  <c r="J98" i="7" s="1"/>
  <c r="G88" i="7"/>
  <c r="H88" i="7"/>
  <c r="J88" i="7" s="1"/>
  <c r="G81" i="7"/>
  <c r="H81" i="7"/>
  <c r="J81" i="7" s="1"/>
  <c r="G76" i="7"/>
  <c r="J76" i="7"/>
  <c r="F70" i="7"/>
  <c r="F69" i="7" s="1"/>
  <c r="G70" i="7"/>
  <c r="G69" i="7" s="1"/>
  <c r="H70" i="7"/>
  <c r="J70" i="7" s="1"/>
  <c r="F63" i="7"/>
  <c r="G63" i="7"/>
  <c r="H63" i="7"/>
  <c r="F53" i="7"/>
  <c r="G53" i="7"/>
  <c r="H53" i="7"/>
  <c r="G46" i="7"/>
  <c r="H46" i="7"/>
  <c r="J46" i="7" s="1"/>
  <c r="F41" i="7"/>
  <c r="G41" i="7"/>
  <c r="H41" i="7"/>
  <c r="E105" i="7"/>
  <c r="E104" i="7" s="1"/>
  <c r="E98" i="7"/>
  <c r="E88" i="7"/>
  <c r="E81" i="7"/>
  <c r="E76" i="7"/>
  <c r="E70" i="7"/>
  <c r="E69" i="7" s="1"/>
  <c r="E63" i="7"/>
  <c r="E53" i="7"/>
  <c r="E46" i="7"/>
  <c r="E41" i="7"/>
  <c r="F34" i="7"/>
  <c r="F33" i="7" s="1"/>
  <c r="G34" i="7"/>
  <c r="G33" i="7" s="1"/>
  <c r="H34" i="7"/>
  <c r="F31" i="7"/>
  <c r="G31" i="7"/>
  <c r="H31" i="7"/>
  <c r="F29" i="7"/>
  <c r="G29" i="7"/>
  <c r="H29" i="7"/>
  <c r="G27" i="7"/>
  <c r="J27" i="7"/>
  <c r="F21" i="7"/>
  <c r="G22" i="7"/>
  <c r="G21" i="7" s="1"/>
  <c r="J22" i="7"/>
  <c r="G19" i="7"/>
  <c r="H19" i="7"/>
  <c r="G17" i="7"/>
  <c r="G15" i="7"/>
  <c r="H15" i="7"/>
  <c r="J15" i="7" s="1"/>
  <c r="E34" i="7"/>
  <c r="E33" i="7" s="1"/>
  <c r="E31" i="7"/>
  <c r="E29" i="7"/>
  <c r="E27" i="7"/>
  <c r="E22" i="7"/>
  <c r="E21" i="7" s="1"/>
  <c r="E19" i="7"/>
  <c r="E17" i="7"/>
  <c r="E15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0" i="7"/>
  <c r="I51" i="7"/>
  <c r="I52" i="7"/>
  <c r="I54" i="7"/>
  <c r="I55" i="7"/>
  <c r="I56" i="7"/>
  <c r="I57" i="7"/>
  <c r="I58" i="7"/>
  <c r="I59" i="7"/>
  <c r="I60" i="7"/>
  <c r="I61" i="7"/>
  <c r="I62" i="7"/>
  <c r="I64" i="7"/>
  <c r="I65" i="7"/>
  <c r="I66" i="7"/>
  <c r="I67" i="7"/>
  <c r="I68" i="7"/>
  <c r="I71" i="7"/>
  <c r="I72" i="7"/>
  <c r="I77" i="7"/>
  <c r="I78" i="7"/>
  <c r="I79" i="7"/>
  <c r="I80" i="7"/>
  <c r="I82" i="7"/>
  <c r="I83" i="7"/>
  <c r="I84" i="7"/>
  <c r="I85" i="7"/>
  <c r="I86" i="7"/>
  <c r="I87" i="7"/>
  <c r="I89" i="7"/>
  <c r="I90" i="7"/>
  <c r="I91" i="7"/>
  <c r="I92" i="7"/>
  <c r="I93" i="7"/>
  <c r="I94" i="7"/>
  <c r="I95" i="7"/>
  <c r="I96" i="7"/>
  <c r="I97" i="7"/>
  <c r="I99" i="7"/>
  <c r="I100" i="7"/>
  <c r="I101" i="7"/>
  <c r="I102" i="7"/>
  <c r="I103" i="7"/>
  <c r="I106" i="7"/>
  <c r="I107" i="7"/>
  <c r="I112" i="7"/>
  <c r="I113" i="7"/>
  <c r="I114" i="7"/>
  <c r="I116" i="7"/>
  <c r="I118" i="7"/>
  <c r="I121" i="7"/>
  <c r="I122" i="7"/>
  <c r="I123" i="7"/>
  <c r="I125" i="7"/>
  <c r="I126" i="7"/>
  <c r="I128" i="7"/>
  <c r="I130" i="7"/>
  <c r="I134" i="7"/>
  <c r="I138" i="7"/>
  <c r="I140" i="7"/>
  <c r="I146" i="7"/>
  <c r="I147" i="7"/>
  <c r="I148" i="7"/>
  <c r="I149" i="7"/>
  <c r="I150" i="7"/>
  <c r="I151" i="7"/>
  <c r="I152" i="7"/>
  <c r="I153" i="7"/>
  <c r="I156" i="7"/>
  <c r="I157" i="7"/>
  <c r="I158" i="7"/>
  <c r="I159" i="7"/>
  <c r="I163" i="7"/>
  <c r="I165" i="7"/>
  <c r="I166" i="7"/>
  <c r="I173" i="7"/>
  <c r="I174" i="7"/>
  <c r="I175" i="7"/>
  <c r="I187" i="7"/>
  <c r="I188" i="7"/>
  <c r="I189" i="7"/>
  <c r="I195" i="7"/>
  <c r="I196" i="7"/>
  <c r="I197" i="7"/>
  <c r="I198" i="7"/>
  <c r="I199" i="7"/>
  <c r="I203" i="7"/>
  <c r="I204" i="7"/>
  <c r="I205" i="7"/>
  <c r="I216" i="7"/>
  <c r="I220" i="7"/>
  <c r="I224" i="7"/>
  <c r="I225" i="7"/>
  <c r="I226" i="7"/>
  <c r="I228" i="7"/>
  <c r="I229" i="7"/>
  <c r="I230" i="7"/>
  <c r="I237" i="7"/>
  <c r="I238" i="7"/>
  <c r="I239" i="7"/>
  <c r="I240" i="7"/>
  <c r="I246" i="7"/>
  <c r="I247" i="7"/>
  <c r="I248" i="7"/>
  <c r="I249" i="7"/>
  <c r="I250" i="7"/>
  <c r="I251" i="7"/>
  <c r="I252" i="7"/>
  <c r="I255" i="7"/>
  <c r="I256" i="7"/>
  <c r="I260" i="7"/>
  <c r="I261" i="7"/>
  <c r="I262" i="7"/>
  <c r="I263" i="7"/>
  <c r="I264" i="7"/>
  <c r="I265" i="7"/>
  <c r="I266" i="7"/>
  <c r="I269" i="7"/>
  <c r="I270" i="7"/>
  <c r="I277" i="7"/>
  <c r="I278" i="7"/>
  <c r="I279" i="7"/>
  <c r="I280" i="7"/>
  <c r="I281" i="7"/>
  <c r="I282" i="7"/>
  <c r="I283" i="7"/>
  <c r="I286" i="7"/>
  <c r="I287" i="7"/>
  <c r="I296" i="7"/>
  <c r="I297" i="7"/>
  <c r="I298" i="7"/>
  <c r="I299" i="7"/>
  <c r="I300" i="7"/>
  <c r="I301" i="7"/>
  <c r="I302" i="7"/>
  <c r="I304" i="7"/>
  <c r="I305" i="7"/>
  <c r="I306" i="7"/>
  <c r="I312" i="7"/>
  <c r="I313" i="7"/>
  <c r="I314" i="7"/>
  <c r="I318" i="7"/>
  <c r="I319" i="7"/>
  <c r="I320" i="7"/>
  <c r="I325" i="7"/>
  <c r="I326" i="7"/>
  <c r="I327" i="7"/>
  <c r="I328" i="7"/>
  <c r="I331" i="7"/>
  <c r="I332" i="7"/>
  <c r="I333" i="7"/>
  <c r="I337" i="7"/>
  <c r="I338" i="7"/>
  <c r="I339" i="7"/>
  <c r="I340" i="7"/>
  <c r="I341" i="7"/>
  <c r="I342" i="7"/>
  <c r="I344" i="7"/>
  <c r="I345" i="7"/>
  <c r="I346" i="7"/>
  <c r="I347" i="7"/>
  <c r="I348" i="7"/>
  <c r="I352" i="7"/>
  <c r="I353" i="7"/>
  <c r="I354" i="7"/>
  <c r="I358" i="7"/>
  <c r="I359" i="7"/>
  <c r="E356" i="7"/>
  <c r="E351" i="7"/>
  <c r="E350" i="7" s="1"/>
  <c r="E330" i="7"/>
  <c r="E293" i="7"/>
  <c r="E267" i="7"/>
  <c r="I285" i="7" l="1"/>
  <c r="H258" i="7"/>
  <c r="J259" i="7"/>
  <c r="I275" i="7"/>
  <c r="J276" i="7"/>
  <c r="H244" i="7"/>
  <c r="J245" i="7"/>
  <c r="H192" i="7"/>
  <c r="J193" i="7"/>
  <c r="H356" i="7"/>
  <c r="J357" i="7"/>
  <c r="H185" i="7"/>
  <c r="J186" i="7"/>
  <c r="I357" i="7"/>
  <c r="J19" i="7"/>
  <c r="J31" i="7"/>
  <c r="J41" i="7"/>
  <c r="J63" i="7"/>
  <c r="J149" i="7"/>
  <c r="H154" i="7"/>
  <c r="J154" i="7" s="1"/>
  <c r="J155" i="7"/>
  <c r="H267" i="7"/>
  <c r="J267" i="7" s="1"/>
  <c r="J268" i="7"/>
  <c r="H253" i="7"/>
  <c r="J253" i="7" s="1"/>
  <c r="J254" i="7"/>
  <c r="H33" i="7"/>
  <c r="J33" i="7" s="1"/>
  <c r="J34" i="7"/>
  <c r="H104" i="7"/>
  <c r="J104" i="7" s="1"/>
  <c r="J105" i="7"/>
  <c r="H335" i="7"/>
  <c r="J343" i="7"/>
  <c r="I267" i="7"/>
  <c r="I343" i="7"/>
  <c r="I254" i="7"/>
  <c r="J17" i="7"/>
  <c r="J29" i="7"/>
  <c r="J53" i="7"/>
  <c r="J129" i="7"/>
  <c r="I145" i="7"/>
  <c r="J145" i="7"/>
  <c r="J294" i="7"/>
  <c r="J295" i="7"/>
  <c r="H330" i="7"/>
  <c r="J331" i="7"/>
  <c r="H160" i="7"/>
  <c r="J224" i="7"/>
  <c r="H351" i="7"/>
  <c r="I351" i="7" s="1"/>
  <c r="J352" i="7"/>
  <c r="H227" i="7"/>
  <c r="J227" i="7" s="1"/>
  <c r="J228" i="7"/>
  <c r="I336" i="7"/>
  <c r="I324" i="7"/>
  <c r="I295" i="7"/>
  <c r="G144" i="7"/>
  <c r="G143" i="7" s="1"/>
  <c r="G142" i="7" s="1"/>
  <c r="I276" i="7"/>
  <c r="F231" i="7"/>
  <c r="I259" i="7"/>
  <c r="I81" i="7"/>
  <c r="I155" i="7"/>
  <c r="E110" i="7"/>
  <c r="G110" i="7"/>
  <c r="E144" i="7"/>
  <c r="E143" i="7" s="1"/>
  <c r="E142" i="7" s="1"/>
  <c r="F335" i="7"/>
  <c r="F334" i="7" s="1"/>
  <c r="F321" i="7" s="1"/>
  <c r="I193" i="7"/>
  <c r="F144" i="7"/>
  <c r="F143" i="7" s="1"/>
  <c r="F142" i="7" s="1"/>
  <c r="I245" i="7"/>
  <c r="I53" i="7"/>
  <c r="I76" i="7"/>
  <c r="I41" i="7"/>
  <c r="I29" i="7"/>
  <c r="E75" i="7"/>
  <c r="I111" i="7"/>
  <c r="I234" i="7"/>
  <c r="G119" i="7"/>
  <c r="I105" i="7"/>
  <c r="G26" i="7"/>
  <c r="G25" i="7" s="1"/>
  <c r="G24" i="7" s="1"/>
  <c r="F26" i="7"/>
  <c r="F25" i="7" s="1"/>
  <c r="F24" i="7" s="1"/>
  <c r="G14" i="7"/>
  <c r="G13" i="7" s="1"/>
  <c r="G12" i="7" s="1"/>
  <c r="G40" i="7"/>
  <c r="G39" i="7" s="1"/>
  <c r="G38" i="7" s="1"/>
  <c r="G75" i="7"/>
  <c r="G74" i="7" s="1"/>
  <c r="G73" i="7" s="1"/>
  <c r="I19" i="7"/>
  <c r="I129" i="7"/>
  <c r="E271" i="7"/>
  <c r="E26" i="7"/>
  <c r="I63" i="7"/>
  <c r="I70" i="7"/>
  <c r="I98" i="7"/>
  <c r="G335" i="7"/>
  <c r="G334" i="7" s="1"/>
  <c r="G321" i="7" s="1"/>
  <c r="I335" i="7"/>
  <c r="G231" i="7"/>
  <c r="H144" i="7"/>
  <c r="I132" i="7"/>
  <c r="J119" i="7"/>
  <c r="I120" i="7"/>
  <c r="E136" i="7"/>
  <c r="E135" i="7" s="1"/>
  <c r="E108" i="7" s="1"/>
  <c r="I137" i="7"/>
  <c r="I133" i="7"/>
  <c r="E119" i="7"/>
  <c r="I127" i="7"/>
  <c r="I104" i="7"/>
  <c r="H75" i="7"/>
  <c r="F75" i="7"/>
  <c r="F74" i="7" s="1"/>
  <c r="F73" i="7" s="1"/>
  <c r="I88" i="7"/>
  <c r="H69" i="7"/>
  <c r="J69" i="7" s="1"/>
  <c r="F40" i="7"/>
  <c r="F39" i="7" s="1"/>
  <c r="F38" i="7" s="1"/>
  <c r="H40" i="7"/>
  <c r="E40" i="7"/>
  <c r="I46" i="7"/>
  <c r="I33" i="7"/>
  <c r="I31" i="7"/>
  <c r="H26" i="7"/>
  <c r="I22" i="7"/>
  <c r="H21" i="7"/>
  <c r="J21" i="7" s="1"/>
  <c r="F12" i="7"/>
  <c r="I17" i="7"/>
  <c r="I27" i="7"/>
  <c r="I258" i="7"/>
  <c r="I356" i="7"/>
  <c r="I293" i="7"/>
  <c r="E14" i="7"/>
  <c r="I15" i="7"/>
  <c r="I34" i="7"/>
  <c r="E257" i="7"/>
  <c r="F214" i="7"/>
  <c r="G215" i="7"/>
  <c r="G214" i="7" s="1"/>
  <c r="H215" i="7"/>
  <c r="J215" i="7" s="1"/>
  <c r="E215" i="7"/>
  <c r="E214" i="7" s="1"/>
  <c r="F218" i="7"/>
  <c r="F217" i="7" s="1"/>
  <c r="G219" i="7"/>
  <c r="G218" i="7" s="1"/>
  <c r="G217" i="7" s="1"/>
  <c r="J219" i="7"/>
  <c r="E219" i="7"/>
  <c r="E218" i="7" s="1"/>
  <c r="G117" i="3"/>
  <c r="H118" i="3"/>
  <c r="H117" i="3" s="1"/>
  <c r="I118" i="3"/>
  <c r="F118" i="3"/>
  <c r="F117" i="3" s="1"/>
  <c r="I294" i="7" l="1"/>
  <c r="J110" i="7"/>
  <c r="J184" i="7"/>
  <c r="J185" i="7"/>
  <c r="H329" i="7"/>
  <c r="J329" i="7" s="1"/>
  <c r="J330" i="7"/>
  <c r="H191" i="7"/>
  <c r="J191" i="7" s="1"/>
  <c r="J192" i="7"/>
  <c r="J271" i="7"/>
  <c r="J275" i="7"/>
  <c r="H39" i="7"/>
  <c r="J40" i="7"/>
  <c r="K118" i="3"/>
  <c r="J118" i="3"/>
  <c r="J14" i="7"/>
  <c r="H74" i="7"/>
  <c r="J75" i="7"/>
  <c r="H334" i="7"/>
  <c r="J334" i="7" s="1"/>
  <c r="J335" i="7"/>
  <c r="H355" i="7"/>
  <c r="J355" i="7" s="1"/>
  <c r="J356" i="7"/>
  <c r="H143" i="7"/>
  <c r="J144" i="7"/>
  <c r="H350" i="7"/>
  <c r="J351" i="7"/>
  <c r="H25" i="7"/>
  <c r="J26" i="7"/>
  <c r="I69" i="7"/>
  <c r="I330" i="7"/>
  <c r="H243" i="7"/>
  <c r="J244" i="7"/>
  <c r="H257" i="7"/>
  <c r="J257" i="7" s="1"/>
  <c r="J258" i="7"/>
  <c r="G109" i="7"/>
  <c r="I110" i="7"/>
  <c r="E109" i="7"/>
  <c r="I144" i="7"/>
  <c r="I21" i="7"/>
  <c r="J13" i="7"/>
  <c r="I14" i="7"/>
  <c r="I143" i="7"/>
  <c r="I119" i="7"/>
  <c r="H109" i="7"/>
  <c r="I136" i="7"/>
  <c r="I75" i="7"/>
  <c r="I40" i="7"/>
  <c r="I26" i="7"/>
  <c r="H218" i="7"/>
  <c r="J218" i="7" s="1"/>
  <c r="I219" i="7"/>
  <c r="H214" i="7"/>
  <c r="J214" i="7" s="1"/>
  <c r="I215" i="7"/>
  <c r="J83" i="3"/>
  <c r="G82" i="3"/>
  <c r="H82" i="3"/>
  <c r="I82" i="3"/>
  <c r="F82" i="3"/>
  <c r="J82" i="3" s="1"/>
  <c r="J62" i="3"/>
  <c r="J109" i="7" l="1"/>
  <c r="J350" i="7"/>
  <c r="H349" i="7"/>
  <c r="J349" i="7" s="1"/>
  <c r="H73" i="7"/>
  <c r="J73" i="7" s="1"/>
  <c r="J74" i="7"/>
  <c r="K117" i="3"/>
  <c r="J117" i="3"/>
  <c r="K82" i="3"/>
  <c r="I350" i="7"/>
  <c r="J243" i="7"/>
  <c r="J231" i="7"/>
  <c r="I257" i="7"/>
  <c r="H24" i="7"/>
  <c r="J24" i="7" s="1"/>
  <c r="J25" i="7"/>
  <c r="H142" i="7"/>
  <c r="J142" i="7" s="1"/>
  <c r="J143" i="7"/>
  <c r="H38" i="7"/>
  <c r="J38" i="7" s="1"/>
  <c r="J39" i="7"/>
  <c r="H12" i="7"/>
  <c r="J12" i="7" s="1"/>
  <c r="I214" i="7"/>
  <c r="H217" i="7"/>
  <c r="J217" i="7" s="1"/>
  <c r="I218" i="7"/>
  <c r="I109" i="7"/>
  <c r="I142" i="7" l="1"/>
  <c r="E74" i="7"/>
  <c r="E73" i="7" s="1"/>
  <c r="E161" i="7"/>
  <c r="E160" i="7" s="1"/>
  <c r="F37" i="7"/>
  <c r="G108" i="7"/>
  <c r="G37" i="7" s="1"/>
  <c r="E171" i="7"/>
  <c r="E170" i="7" s="1"/>
  <c r="F171" i="7"/>
  <c r="F170" i="7" s="1"/>
  <c r="G172" i="7"/>
  <c r="G171" i="7" s="1"/>
  <c r="G170" i="7" s="1"/>
  <c r="E186" i="7"/>
  <c r="E185" i="7" s="1"/>
  <c r="E184" i="7" s="1"/>
  <c r="E192" i="7"/>
  <c r="E191" i="7" s="1"/>
  <c r="E190" i="7" s="1"/>
  <c r="E202" i="7"/>
  <c r="E201" i="7" s="1"/>
  <c r="E200" i="7" s="1"/>
  <c r="F202" i="7"/>
  <c r="F201" i="7" s="1"/>
  <c r="F200" i="7" s="1"/>
  <c r="G202" i="7"/>
  <c r="G201" i="7" s="1"/>
  <c r="G200" i="7" s="1"/>
  <c r="H202" i="7"/>
  <c r="E213" i="7"/>
  <c r="F213" i="7"/>
  <c r="G213" i="7"/>
  <c r="H213" i="7"/>
  <c r="E217" i="7"/>
  <c r="I217" i="7" s="1"/>
  <c r="J213" i="7" l="1"/>
  <c r="J202" i="7"/>
  <c r="G36" i="7"/>
  <c r="I74" i="7"/>
  <c r="I213" i="7"/>
  <c r="I202" i="7"/>
  <c r="I192" i="7"/>
  <c r="I186" i="7"/>
  <c r="I172" i="7"/>
  <c r="I162" i="7"/>
  <c r="F212" i="7"/>
  <c r="F211" i="7" s="1"/>
  <c r="E212" i="7"/>
  <c r="E211" i="7" s="1"/>
  <c r="G212" i="7"/>
  <c r="G211" i="7" s="1"/>
  <c r="H212" i="7"/>
  <c r="H201" i="7"/>
  <c r="H171" i="7"/>
  <c r="J51" i="3"/>
  <c r="J52" i="3"/>
  <c r="J53" i="3"/>
  <c r="J55" i="3"/>
  <c r="J57" i="3"/>
  <c r="J58" i="3"/>
  <c r="J61" i="3"/>
  <c r="J63" i="3"/>
  <c r="J64" i="3"/>
  <c r="J66" i="3"/>
  <c r="J67" i="3"/>
  <c r="J68" i="3"/>
  <c r="J69" i="3"/>
  <c r="J70" i="3"/>
  <c r="J71" i="3"/>
  <c r="J73" i="3"/>
  <c r="J74" i="3"/>
  <c r="J75" i="3"/>
  <c r="J76" i="3"/>
  <c r="J77" i="3"/>
  <c r="J78" i="3"/>
  <c r="J79" i="3"/>
  <c r="J80" i="3"/>
  <c r="J81" i="3"/>
  <c r="J85" i="3"/>
  <c r="J86" i="3"/>
  <c r="J87" i="3"/>
  <c r="J88" i="3"/>
  <c r="J89" i="3"/>
  <c r="J90" i="3"/>
  <c r="J91" i="3"/>
  <c r="J94" i="3"/>
  <c r="J95" i="3"/>
  <c r="J96" i="3"/>
  <c r="J97" i="3"/>
  <c r="J101" i="3"/>
  <c r="J105" i="3"/>
  <c r="J109" i="3"/>
  <c r="J110" i="3"/>
  <c r="J111" i="3"/>
  <c r="J112" i="3"/>
  <c r="J113" i="3"/>
  <c r="J114" i="3"/>
  <c r="J116" i="3"/>
  <c r="H115" i="3"/>
  <c r="I115" i="3"/>
  <c r="K115" i="3" s="1"/>
  <c r="F115" i="3"/>
  <c r="G107" i="3"/>
  <c r="G106" i="3" s="1"/>
  <c r="H108" i="3"/>
  <c r="H107" i="3" s="1"/>
  <c r="I108" i="3"/>
  <c r="K108" i="3" s="1"/>
  <c r="F108" i="3"/>
  <c r="G102" i="3"/>
  <c r="H103" i="3"/>
  <c r="H102" i="3" s="1"/>
  <c r="I102" i="3"/>
  <c r="F102" i="3"/>
  <c r="G98" i="3"/>
  <c r="H99" i="3"/>
  <c r="H98" i="3" s="1"/>
  <c r="I98" i="3"/>
  <c r="F98" i="3"/>
  <c r="H93" i="3"/>
  <c r="I93" i="3"/>
  <c r="F93" i="3"/>
  <c r="F92" i="3" s="1"/>
  <c r="G92" i="3"/>
  <c r="H92" i="3"/>
  <c r="H84" i="3"/>
  <c r="I84" i="3"/>
  <c r="K84" i="3" s="1"/>
  <c r="F84" i="3"/>
  <c r="H72" i="3"/>
  <c r="I72" i="3"/>
  <c r="K72" i="3" s="1"/>
  <c r="F72" i="3"/>
  <c r="H65" i="3"/>
  <c r="H59" i="3" s="1"/>
  <c r="I65" i="3"/>
  <c r="K65" i="3" s="1"/>
  <c r="F65" i="3"/>
  <c r="H60" i="3"/>
  <c r="I60" i="3"/>
  <c r="K60" i="3" s="1"/>
  <c r="F60" i="3"/>
  <c r="G59" i="3"/>
  <c r="H56" i="3"/>
  <c r="I56" i="3"/>
  <c r="K56" i="3" s="1"/>
  <c r="H54" i="3"/>
  <c r="I54" i="3"/>
  <c r="K54" i="3" s="1"/>
  <c r="H50" i="3"/>
  <c r="I50" i="3"/>
  <c r="K50" i="3" s="1"/>
  <c r="F56" i="3"/>
  <c r="F54" i="3"/>
  <c r="F50" i="3"/>
  <c r="H16" i="3"/>
  <c r="I16" i="3"/>
  <c r="G14" i="3"/>
  <c r="G13" i="3" s="1"/>
  <c r="H14" i="3"/>
  <c r="I14" i="3"/>
  <c r="F14" i="3"/>
  <c r="F13" i="3" s="1"/>
  <c r="F16" i="3"/>
  <c r="G22" i="3"/>
  <c r="H23" i="3"/>
  <c r="H22" i="3" s="1"/>
  <c r="I23" i="3"/>
  <c r="F23" i="3"/>
  <c r="F22" i="3" s="1"/>
  <c r="G25" i="3"/>
  <c r="H26" i="3"/>
  <c r="H25" i="3" s="1"/>
  <c r="I26" i="3"/>
  <c r="F26" i="3"/>
  <c r="F25" i="3" s="1"/>
  <c r="H31" i="3"/>
  <c r="I31" i="3"/>
  <c r="H29" i="3"/>
  <c r="I29" i="3"/>
  <c r="F29" i="3"/>
  <c r="F31" i="3"/>
  <c r="G34" i="3"/>
  <c r="H35" i="3"/>
  <c r="H34" i="3" s="1"/>
  <c r="I35" i="3"/>
  <c r="F35" i="3"/>
  <c r="F34" i="3" s="1"/>
  <c r="G39" i="3"/>
  <c r="H39" i="3"/>
  <c r="I39" i="3"/>
  <c r="F40" i="3"/>
  <c r="K98" i="3" l="1"/>
  <c r="K102" i="3"/>
  <c r="K39" i="3"/>
  <c r="K29" i="3"/>
  <c r="J29" i="3"/>
  <c r="J212" i="7"/>
  <c r="I34" i="3"/>
  <c r="K35" i="3"/>
  <c r="J35" i="3"/>
  <c r="K26" i="3"/>
  <c r="J26" i="3"/>
  <c r="K16" i="3"/>
  <c r="J16" i="3"/>
  <c r="I92" i="3"/>
  <c r="K92" i="3" s="1"/>
  <c r="K93" i="3"/>
  <c r="H200" i="7"/>
  <c r="J200" i="7" s="1"/>
  <c r="J201" i="7"/>
  <c r="K23" i="3"/>
  <c r="J23" i="3"/>
  <c r="F38" i="3"/>
  <c r="J38" i="3" s="1"/>
  <c r="J40" i="3"/>
  <c r="K31" i="3"/>
  <c r="J31" i="3"/>
  <c r="K14" i="3"/>
  <c r="J14" i="3"/>
  <c r="I13" i="3"/>
  <c r="H170" i="7"/>
  <c r="J170" i="7" s="1"/>
  <c r="J171" i="7"/>
  <c r="I107" i="3"/>
  <c r="J102" i="3"/>
  <c r="I59" i="3"/>
  <c r="K59" i="3" s="1"/>
  <c r="F107" i="3"/>
  <c r="F106" i="3" s="1"/>
  <c r="F59" i="3"/>
  <c r="H106" i="3"/>
  <c r="I185" i="7"/>
  <c r="I191" i="7"/>
  <c r="I161" i="7"/>
  <c r="I201" i="7"/>
  <c r="I171" i="7"/>
  <c r="I212" i="7"/>
  <c r="I73" i="7"/>
  <c r="H49" i="3"/>
  <c r="H48" i="3" s="1"/>
  <c r="H13" i="3"/>
  <c r="F49" i="3"/>
  <c r="J115" i="3"/>
  <c r="I28" i="3"/>
  <c r="J93" i="3"/>
  <c r="J84" i="3"/>
  <c r="J54" i="3"/>
  <c r="J50" i="3"/>
  <c r="G28" i="3"/>
  <c r="G12" i="3" s="1"/>
  <c r="J108" i="3"/>
  <c r="J103" i="3"/>
  <c r="J98" i="3"/>
  <c r="J72" i="3"/>
  <c r="I25" i="3"/>
  <c r="I22" i="3"/>
  <c r="J99" i="3"/>
  <c r="J65" i="3"/>
  <c r="J60" i="3"/>
  <c r="J56" i="3"/>
  <c r="H211" i="7"/>
  <c r="J211" i="7" s="1"/>
  <c r="G49" i="3"/>
  <c r="G48" i="3" s="1"/>
  <c r="G47" i="3" s="1"/>
  <c r="I49" i="3"/>
  <c r="F28" i="3"/>
  <c r="F12" i="3" s="1"/>
  <c r="F39" i="3"/>
  <c r="J39" i="3" s="1"/>
  <c r="H28" i="3"/>
  <c r="K49" i="3" l="1"/>
  <c r="J92" i="3"/>
  <c r="I12" i="3"/>
  <c r="K13" i="3"/>
  <c r="J13" i="3"/>
  <c r="K34" i="3"/>
  <c r="J34" i="3"/>
  <c r="K25" i="3"/>
  <c r="J25" i="3"/>
  <c r="K106" i="3"/>
  <c r="K107" i="3"/>
  <c r="K22" i="3"/>
  <c r="J22" i="3"/>
  <c r="K28" i="3"/>
  <c r="J28" i="3"/>
  <c r="H47" i="3"/>
  <c r="G11" i="3"/>
  <c r="J59" i="3"/>
  <c r="F48" i="3"/>
  <c r="I184" i="7"/>
  <c r="I211" i="7"/>
  <c r="I190" i="7"/>
  <c r="I200" i="7"/>
  <c r="I170" i="7"/>
  <c r="I160" i="7"/>
  <c r="H12" i="3"/>
  <c r="H11" i="3" s="1"/>
  <c r="I48" i="3"/>
  <c r="K48" i="3" s="1"/>
  <c r="J49" i="3"/>
  <c r="J107" i="3"/>
  <c r="J106" i="3" l="1"/>
  <c r="K12" i="3"/>
  <c r="J12" i="3"/>
  <c r="H37" i="7"/>
  <c r="I108" i="7"/>
  <c r="I135" i="7"/>
  <c r="I154" i="7"/>
  <c r="I47" i="3"/>
  <c r="K47" i="3" s="1"/>
  <c r="J48" i="3"/>
  <c r="I11" i="3"/>
  <c r="F11" i="3"/>
  <c r="F47" i="3"/>
  <c r="J11" i="3" l="1"/>
  <c r="K11" i="3"/>
  <c r="H36" i="7"/>
  <c r="J37" i="7"/>
  <c r="J47" i="3"/>
  <c r="F13" i="5"/>
  <c r="F14" i="5"/>
  <c r="F15" i="5"/>
  <c r="F13" i="8" l="1"/>
  <c r="F15" i="8"/>
  <c r="F17" i="8"/>
  <c r="F18" i="8"/>
  <c r="F20" i="8"/>
  <c r="D19" i="8"/>
  <c r="F21" i="8"/>
  <c r="F22" i="8"/>
  <c r="F25" i="8"/>
  <c r="F34" i="8"/>
  <c r="F36" i="8"/>
  <c r="F38" i="8"/>
  <c r="F39" i="8"/>
  <c r="F41" i="8"/>
  <c r="F42" i="8"/>
  <c r="F43" i="8"/>
  <c r="F46" i="8"/>
  <c r="I9" i="10" l="1"/>
  <c r="J14" i="10"/>
  <c r="J13" i="10"/>
  <c r="J10" i="10"/>
  <c r="H323" i="7" l="1"/>
  <c r="H311" i="7"/>
  <c r="F316" i="7"/>
  <c r="F315" i="7" s="1"/>
  <c r="E223" i="7"/>
  <c r="H310" i="7" l="1"/>
  <c r="J311" i="7"/>
  <c r="H322" i="7"/>
  <c r="J323" i="7"/>
  <c r="I227" i="7"/>
  <c r="I223" i="7"/>
  <c r="I244" i="7"/>
  <c r="H316" i="7"/>
  <c r="H222" i="7"/>
  <c r="J222" i="7" s="1"/>
  <c r="E222" i="7"/>
  <c r="E221" i="7" s="1"/>
  <c r="F11" i="7"/>
  <c r="F10" i="7" s="1"/>
  <c r="E334" i="7"/>
  <c r="E317" i="7"/>
  <c r="E316" i="7" s="1"/>
  <c r="E315" i="7" s="1"/>
  <c r="E311" i="7"/>
  <c r="E310" i="7" s="1"/>
  <c r="E309" i="7" s="1"/>
  <c r="E253" i="7"/>
  <c r="E243" i="7" s="1"/>
  <c r="E233" i="7"/>
  <c r="E232" i="7" s="1"/>
  <c r="E355" i="7"/>
  <c r="I355" i="7" s="1"/>
  <c r="E13" i="7"/>
  <c r="I13" i="7" s="1"/>
  <c r="E25" i="7"/>
  <c r="G11" i="7"/>
  <c r="G10" i="7" s="1"/>
  <c r="E39" i="7"/>
  <c r="I39" i="7" s="1"/>
  <c r="G316" i="7"/>
  <c r="G315" i="7" s="1"/>
  <c r="H315" i="7" l="1"/>
  <c r="J315" i="7" s="1"/>
  <c r="J316" i="7"/>
  <c r="H321" i="7"/>
  <c r="J321" i="7" s="1"/>
  <c r="J322" i="7"/>
  <c r="H309" i="7"/>
  <c r="J309" i="7" s="1"/>
  <c r="J310" i="7"/>
  <c r="I317" i="7"/>
  <c r="I311" i="7"/>
  <c r="E231" i="7"/>
  <c r="I272" i="7"/>
  <c r="I243" i="7"/>
  <c r="I334" i="7"/>
  <c r="I253" i="7"/>
  <c r="H11" i="7"/>
  <c r="J11" i="7" s="1"/>
  <c r="I233" i="7"/>
  <c r="H221" i="7"/>
  <c r="I222" i="7"/>
  <c r="I310" i="7"/>
  <c r="I232" i="7"/>
  <c r="I316" i="7"/>
  <c r="E24" i="7"/>
  <c r="I24" i="7" s="1"/>
  <c r="I25" i="7"/>
  <c r="E349" i="7"/>
  <c r="I349" i="7" s="1"/>
  <c r="I323" i="7"/>
  <c r="E329" i="7"/>
  <c r="I329" i="7" s="1"/>
  <c r="E38" i="7"/>
  <c r="E12" i="7"/>
  <c r="E24" i="8"/>
  <c r="D24" i="8"/>
  <c r="C24" i="8"/>
  <c r="B24" i="8"/>
  <c r="E16" i="8"/>
  <c r="D16" i="8"/>
  <c r="C16" i="8"/>
  <c r="B16" i="8"/>
  <c r="E14" i="8"/>
  <c r="D14" i="8"/>
  <c r="C14" i="8"/>
  <c r="B14" i="8"/>
  <c r="E12" i="8"/>
  <c r="D12" i="8"/>
  <c r="C12" i="8"/>
  <c r="B12" i="8"/>
  <c r="B45" i="8"/>
  <c r="B37" i="8"/>
  <c r="B35" i="8"/>
  <c r="B33" i="8"/>
  <c r="C37" i="8"/>
  <c r="C33" i="8"/>
  <c r="C35" i="8"/>
  <c r="C45" i="8"/>
  <c r="B11" i="8" l="1"/>
  <c r="B32" i="8"/>
  <c r="G14" i="8"/>
  <c r="G24" i="8"/>
  <c r="J183" i="7"/>
  <c r="J221" i="7"/>
  <c r="G16" i="8"/>
  <c r="G12" i="8"/>
  <c r="F12" i="8"/>
  <c r="F14" i="8"/>
  <c r="F16" i="8"/>
  <c r="F19" i="8"/>
  <c r="I38" i="7"/>
  <c r="E37" i="7"/>
  <c r="I37" i="7" s="1"/>
  <c r="I231" i="7"/>
  <c r="I271" i="7"/>
  <c r="I221" i="7"/>
  <c r="I315" i="7"/>
  <c r="I309" i="7"/>
  <c r="H10" i="7"/>
  <c r="J10" i="7" s="1"/>
  <c r="E11" i="7"/>
  <c r="I12" i="7"/>
  <c r="E322" i="7"/>
  <c r="I322" i="7" s="1"/>
  <c r="F24" i="8"/>
  <c r="E11" i="8"/>
  <c r="D11" i="8"/>
  <c r="C11" i="8"/>
  <c r="C32" i="8"/>
  <c r="E45" i="8"/>
  <c r="G45" i="8" s="1"/>
  <c r="F40" i="8"/>
  <c r="E37" i="8"/>
  <c r="G37" i="8" s="1"/>
  <c r="E35" i="8"/>
  <c r="G35" i="8" s="1"/>
  <c r="E33" i="8"/>
  <c r="F33" i="8" l="1"/>
  <c r="G33" i="8"/>
  <c r="F37" i="8"/>
  <c r="F45" i="8"/>
  <c r="G11" i="8"/>
  <c r="E10" i="7"/>
  <c r="I11" i="7"/>
  <c r="E321" i="7"/>
  <c r="E36" i="7"/>
  <c r="I36" i="7" s="1"/>
  <c r="F11" i="8"/>
  <c r="F35" i="8"/>
  <c r="E32" i="8"/>
  <c r="D33" i="8"/>
  <c r="D35" i="8"/>
  <c r="D37" i="8"/>
  <c r="D45" i="8"/>
  <c r="B12" i="5"/>
  <c r="B11" i="5" s="1"/>
  <c r="E12" i="5"/>
  <c r="G12" i="5" s="1"/>
  <c r="D12" i="5"/>
  <c r="D11" i="5" s="1"/>
  <c r="C12" i="5"/>
  <c r="C11" i="5" s="1"/>
  <c r="F32" i="8" l="1"/>
  <c r="G32" i="8"/>
  <c r="F12" i="5"/>
  <c r="E11" i="5"/>
  <c r="G11" i="5" s="1"/>
  <c r="E183" i="7"/>
  <c r="I183" i="7" s="1"/>
  <c r="I321" i="7"/>
  <c r="G9" i="7"/>
  <c r="I10" i="7"/>
  <c r="D32" i="8"/>
  <c r="F11" i="5" l="1"/>
  <c r="E9" i="7"/>
  <c r="I9" i="7" s="1"/>
  <c r="I23" i="10"/>
  <c r="H23" i="10"/>
  <c r="G23" i="10"/>
  <c r="F23" i="10"/>
  <c r="I12" i="10"/>
  <c r="H12" i="10"/>
  <c r="G12" i="10"/>
  <c r="F12" i="10"/>
  <c r="H9" i="10"/>
  <c r="G9" i="10"/>
  <c r="K9" i="10" s="1"/>
  <c r="F9" i="10"/>
  <c r="K12" i="10" l="1"/>
  <c r="J12" i="10"/>
  <c r="H15" i="10"/>
  <c r="H25" i="10" s="1"/>
  <c r="G15" i="10"/>
  <c r="G25" i="10" s="1"/>
  <c r="F15" i="10"/>
  <c r="F25" i="10" s="1"/>
  <c r="J9" i="10"/>
  <c r="I15" i="10"/>
  <c r="I25" i="10" s="1"/>
  <c r="J25" i="10" l="1"/>
  <c r="F162" i="7"/>
  <c r="F161" i="7" l="1"/>
  <c r="J162" i="7"/>
  <c r="J161" i="7" l="1"/>
  <c r="J160" i="7" l="1"/>
  <c r="F36" i="7"/>
  <c r="J9" i="7" l="1"/>
  <c r="J36" i="7"/>
</calcChain>
</file>

<file path=xl/sharedStrings.xml><?xml version="1.0" encoding="utf-8"?>
<sst xmlns="http://schemas.openxmlformats.org/spreadsheetml/2006/main" count="653" uniqueCount="281">
  <si>
    <t>PRIHODI UKUPNO</t>
  </si>
  <si>
    <t>RASHODI UKUPNO</t>
  </si>
  <si>
    <t>NETO FINANCIRANJE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</si>
  <si>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</si>
  <si>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</si>
  <si>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</si>
  <si>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</si>
  <si>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</si>
  <si>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</si>
  <si>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</si>
  <si>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</si>
  <si>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</si>
  <si>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</si>
  <si>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</si>
  <si>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</si>
  <si>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</si>
  <si>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</si>
  <si>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</si>
  <si>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</si>
  <si>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</si>
  <si>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</si>
  <si>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</si>
  <si>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</si>
  <si>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</si>
  <si>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</si>
  <si>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Izvršenje 2022.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</si>
  <si>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</si>
  <si>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</si>
  <si>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</si>
  <si>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</si>
  <si>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</si>
  <si>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</si>
  <si>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</si>
  <si>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</si>
  <si>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</si>
  <si>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</si>
  <si>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</si>
  <si>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</si>
  <si>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</si>
  <si>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</si>
  <si>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</si>
  <si>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</si>
  <si>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</si>
  <si>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</si>
  <si>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</si>
  <si>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</si>
  <si>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</si>
  <si>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</si>
  <si>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</si>
  <si>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</si>
  <si>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</si>
  <si>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</si>
  <si>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</si>
  <si>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</si>
  <si>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</si>
  <si>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</si>
  <si>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</si>
  <si>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</si>
  <si>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</si>
  <si>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</si>
  <si>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</si>
  <si>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</si>
  <si>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</si>
  <si>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</si>
  <si>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</si>
  <si>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</si>
  <si>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</si>
  <si>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</si>
  <si>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</si>
  <si>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</si>
  <si>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</si>
  <si>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</si>
  <si>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</si>
  <si>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</si>
  <si>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</si>
  <si>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</si>
  <si>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</si>
  <si>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</si>
  <si>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</si>
  <si>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</si>
  <si>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</si>
  <si>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</si>
  <si>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</si>
  <si>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</si>
  <si>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</si>
  <si>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</si>
  <si>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</si>
  <si>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</si>
  <si>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</si>
  <si>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</si>
  <si>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</si>
  <si>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</si>
  <si>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</si>
  <si>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</si>
  <si>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</si>
  <si>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</si>
  <si>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</si>
  <si>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</si>
  <si>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</si>
  <si>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</si>
  <si>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</si>
  <si>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</si>
  <si>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</si>
  <si>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</si>
  <si>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</si>
  <si>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</si>
  <si>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</si>
  <si>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</si>
  <si>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</si>
  <si>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</si>
  <si>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</si>
  <si>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</si>
  <si>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</si>
  <si>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</si>
  <si>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</si>
  <si>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</si>
  <si>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</si>
  <si>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</si>
  <si>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</si>
  <si>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</si>
  <si>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</si>
  <si>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</si>
  <si>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</si>
  <si>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Tekući plan 2023.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</si>
  <si>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</si>
  <si>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</si>
  <si>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</si>
  <si>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</si>
  <si>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</si>
  <si>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</si>
  <si>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</si>
  <si>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</si>
  <si>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</si>
  <si>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</si>
  <si>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</si>
  <si>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</si>
  <si>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</si>
  <si>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</si>
  <si>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</si>
  <si>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</si>
  <si>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INDEKS              5/2*100</t>
  </si>
  <si>
    <t>OSTVARENJE/IZVRŠENJE  1.-12.2023.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</si>
  <si>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</si>
  <si>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</si>
  <si>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</si>
  <si>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</si>
  <si>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</si>
  <si>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</si>
  <si>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</si>
  <si>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</si>
  <si>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</si>
  <si>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</si>
  <si>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</si>
  <si>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</si>
  <si>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</si>
  <si>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</si>
  <si>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</si>
  <si>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</si>
  <si>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</si>
  <si>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</si>
  <si>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</si>
  <si>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</si>
  <si>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</si>
  <si>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</si>
  <si>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</si>
  <si>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</si>
  <si>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</si>
  <si>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</si>
  <si>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</si>
  <si>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</si>
  <si>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</si>
  <si>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</si>
  <si>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</si>
  <si>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</si>
  <si>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</si>
  <si>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</si>
  <si>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</si>
  <si>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</si>
  <si>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</si>
  <si>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</si>
  <si>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</si>
  <si>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</si>
  <si>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</si>
  <si>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</si>
  <si>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</si>
  <si>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</si>
  <si>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</si>
  <si>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</si>
  <si>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</si>
  <si>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</si>
  <si>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</si>
  <si>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</si>
  <si>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</si>
  <si>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</si>
  <si>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</si>
  <si>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</si>
  <si>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</si>
  <si>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</si>
  <si>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</si>
  <si>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</si>
  <si>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</si>
  <si>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</si>
  <si>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</si>
  <si>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</si>
  <si>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</si>
  <si>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</si>
  <si>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</si>
  <si>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</si>
  <si>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</si>
  <si>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</si>
  <si>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</si>
  <si>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</si>
  <si>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</si>
  <si>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</si>
  <si>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</si>
  <si>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</si>
  <si>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</si>
  <si>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</si>
  <si>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</si>
  <si>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</si>
  <si>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</si>
  <si>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</si>
  <si>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</si>
  <si>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</si>
  <si>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</si>
  <si>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</si>
  <si>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</si>
  <si>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</si>
  <si>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</si>
  <si>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</si>
  <si>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</si>
  <si>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</si>
  <si>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</si>
  <si>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</si>
  <si>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</si>
  <si>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</si>
  <si>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</si>
  <si>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</si>
  <si>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</si>
  <si>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</si>
  <si>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</si>
  <si>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</si>
  <si>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</si>
  <si>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</si>
  <si>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</si>
  <si>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</si>
  <si>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</si>
  <si>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</si>
  <si>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</si>
  <si>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</si>
  <si>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</si>
  <si>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Izvor financiranja  5.2.1</t>
  </si>
  <si>
    <t xml:space="preserve">  451</t>
  </si>
  <si>
    <t xml:space="preserve">  4511</t>
  </si>
  <si>
    <t>Rashodi za materujal i energiju</t>
  </si>
  <si>
    <t>1.1.1 Opći prihodi i primici</t>
  </si>
  <si>
    <t>5.2.1 Ostale pomoći</t>
  </si>
  <si>
    <t>5.6.1 Fondovi EU</t>
  </si>
  <si>
    <t xml:space="preserve">   Izvor financiranja  4.3.2</t>
  </si>
  <si>
    <t>Prihodi za posebne namjene proračunski korisnici-prenesena sredstva</t>
  </si>
  <si>
    <t>INDEKS           5/3*100</t>
  </si>
  <si>
    <t>PRENESENI VIŠAK/MANJAK IZ PRETHODNE GODINE</t>
  </si>
  <si>
    <t>PRIJENOS VIŠKA/MANJKA U SLJEDEĆE RAZDOBLJE</t>
  </si>
  <si>
    <t>INDEKS          5/3*100</t>
  </si>
  <si>
    <t>Tekuće donacije u novcu</t>
  </si>
  <si>
    <t>Pomoći temeljem prijenosa EU sredstava</t>
  </si>
  <si>
    <t>Tekuće pomoći temeljem prijenosa EU sredstava</t>
  </si>
  <si>
    <t>Kapitalne pomoći temeljem prijenosa EU sredstava</t>
  </si>
  <si>
    <t>Naknade građanima i kućanstvima u novcu</t>
  </si>
  <si>
    <t>Prihodi od nadležnog proračuna za financiranje redovne djelatnosti proračunskih korisnika</t>
  </si>
  <si>
    <t>59 Pomoći/Fondovi EU proračunski korisnici</t>
  </si>
  <si>
    <t>Izvorni plan ili rebalans 2023.</t>
  </si>
  <si>
    <t xml:space="preserve">INDEKS            5/3*100               </t>
  </si>
  <si>
    <t>INDEKS                                   5/3*100</t>
  </si>
  <si>
    <t>INDEKS                                5/3*100</t>
  </si>
  <si>
    <t>Indeks                                5/3*100</t>
  </si>
  <si>
    <t>OŠ PETRA KANAVELIĆA</t>
  </si>
  <si>
    <t>GODIŠNJI IZVJEŠTAJ O IZVRŠENJU FINANCIJSKOG PLANA OŠ PETRA KANAVELIĆA 
ZA 2023. GODINU</t>
  </si>
  <si>
    <t>Izvor 5.9.2</t>
  </si>
  <si>
    <t>Pomoći/Fondovi EU proračunski korisnici-prenesena sredstva</t>
  </si>
  <si>
    <t xml:space="preserve">Ostali financijski rashodi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</si>
</sst>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22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3" fontId="27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1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5" fillId="4" borderId="3" xfId="0" applyNumberFormat="1" applyFont="1" applyFill="1" applyBorder="1" applyAlignment="1" applyProtection="1">
      <alignment horizontal="right" vertical="center" wrapText="1"/>
    </xf>
    <xf numFmtId="3" fontId="26" fillId="5" borderId="3" xfId="0" applyNumberFormat="1" applyFont="1" applyFill="1" applyBorder="1" applyAlignment="1" applyProtection="1">
      <alignment horizontal="righ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7" fillId="4" borderId="3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24" fillId="9" borderId="11" xfId="0" applyNumberFormat="1" applyFont="1" applyFill="1" applyBorder="1" applyAlignment="1" applyProtection="1">
      <alignment horizontal="left" vertical="center" indent="1"/>
    </xf>
    <xf numFmtId="0" fontId="24" fillId="9" borderId="11" xfId="0" applyNumberFormat="1" applyFont="1" applyFill="1" applyBorder="1" applyAlignment="1" applyProtection="1">
      <alignment horizontal="left" vertical="center" wrapText="1" indent="1"/>
    </xf>
    <xf numFmtId="0" fontId="24" fillId="9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vertical="center" wrapText="1"/>
    </xf>
    <xf numFmtId="0" fontId="21" fillId="9" borderId="3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22" fillId="9" borderId="4" xfId="0" applyNumberFormat="1" applyFont="1" applyFill="1" applyBorder="1" applyAlignment="1" applyProtection="1">
      <alignment horizontal="left" vertical="center" wrapText="1" indent="1"/>
    </xf>
    <xf numFmtId="0" fontId="7" fillId="9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2" fontId="22" fillId="3" borderId="3" xfId="0" applyNumberFormat="1" applyFont="1" applyFill="1" applyBorder="1" applyAlignment="1">
      <alignment horizontal="right"/>
    </xf>
    <xf numFmtId="2" fontId="3" fillId="9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24" fillId="9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0" fillId="5" borderId="3" xfId="0" applyNumberFormat="1" applyFill="1" applyBorder="1"/>
    <xf numFmtId="2" fontId="23" fillId="9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/>
    <xf numFmtId="2" fontId="0" fillId="2" borderId="0" xfId="0" applyNumberFormat="1" applyFill="1"/>
    <xf numFmtId="2" fontId="3" fillId="2" borderId="4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0" fontId="0" fillId="9" borderId="0" xfId="0" applyFill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3" fillId="12" borderId="3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11" borderId="1" xfId="0" applyNumberFormat="1" applyFont="1" applyFill="1" applyBorder="1" applyAlignment="1" applyProtection="1">
      <alignment horizontal="center" vertical="center" wrapText="1"/>
    </xf>
    <xf numFmtId="0" fontId="6" fillId="11" borderId="2" xfId="0" applyNumberFormat="1" applyFont="1" applyFill="1" applyBorder="1" applyAlignment="1" applyProtection="1">
      <alignment horizontal="center" vertical="center" wrapText="1"/>
    </xf>
    <xf numFmtId="0" fontId="3" fillId="11" borderId="4" xfId="0" applyNumberFormat="1" applyFont="1" applyFill="1" applyBorder="1" applyAlignment="1" applyProtection="1">
      <alignment vertical="center" wrapText="1"/>
    </xf>
    <xf numFmtId="3" fontId="3" fillId="11" borderId="3" xfId="0" applyNumberFormat="1" applyFont="1" applyFill="1" applyBorder="1" applyAlignment="1" applyProtection="1">
      <alignment horizontal="right" vertical="center" wrapText="1"/>
    </xf>
    <xf numFmtId="0" fontId="3" fillId="11" borderId="3" xfId="0" applyNumberFormat="1" applyFont="1" applyFill="1" applyBorder="1" applyAlignment="1" applyProtection="1">
      <alignment horizontal="center" vertical="center" wrapText="1"/>
    </xf>
    <xf numFmtId="2" fontId="22" fillId="7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2" fontId="3" fillId="13" borderId="3" xfId="0" applyNumberFormat="1" applyFont="1" applyFill="1" applyBorder="1" applyAlignment="1">
      <alignment horizontal="right"/>
    </xf>
    <xf numFmtId="0" fontId="3" fillId="13" borderId="3" xfId="0" applyNumberFormat="1" applyFont="1" applyFill="1" applyBorder="1" applyAlignment="1" applyProtection="1">
      <alignment horizontal="center" vertical="center" wrapText="1"/>
    </xf>
    <xf numFmtId="0" fontId="7" fillId="13" borderId="3" xfId="0" applyNumberFormat="1" applyFont="1" applyFill="1" applyBorder="1" applyAlignment="1" applyProtection="1">
      <alignment vertical="center" wrapText="1"/>
    </xf>
    <xf numFmtId="0" fontId="3" fillId="13" borderId="1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</xf>
    <xf numFmtId="0" fontId="3" fillId="13" borderId="4" xfId="0" applyNumberFormat="1" applyFont="1" applyFill="1" applyBorder="1" applyAlignment="1" applyProtection="1">
      <alignment horizontal="left" vertical="center" wrapText="1"/>
    </xf>
    <xf numFmtId="0" fontId="22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20" fillId="13" borderId="4" xfId="0" applyNumberFormat="1" applyFont="1" applyFill="1" applyBorder="1" applyAlignment="1" applyProtection="1">
      <alignment vertical="center" wrapText="1"/>
    </xf>
    <xf numFmtId="0" fontId="3" fillId="13" borderId="8" xfId="0" applyNumberFormat="1" applyFont="1" applyFill="1" applyBorder="1" applyAlignment="1" applyProtection="1">
      <alignment horizontal="left" vertical="center" wrapText="1" indent="1"/>
    </xf>
    <xf numFmtId="0" fontId="3" fillId="13" borderId="9" xfId="0" applyNumberFormat="1" applyFont="1" applyFill="1" applyBorder="1" applyAlignment="1" applyProtection="1">
      <alignment horizontal="left" vertical="center" wrapText="1" indent="1"/>
    </xf>
    <xf numFmtId="0" fontId="3" fillId="13" borderId="10" xfId="0" applyNumberFormat="1" applyFont="1" applyFill="1" applyBorder="1" applyAlignment="1" applyProtection="1">
      <alignment horizontal="left" vertical="center" wrapText="1" indent="1"/>
    </xf>
    <xf numFmtId="0" fontId="7" fillId="13" borderId="4" xfId="0" applyNumberFormat="1" applyFont="1" applyFill="1" applyBorder="1" applyAlignment="1" applyProtection="1">
      <alignment vertical="center" wrapText="1"/>
    </xf>
    <xf numFmtId="0" fontId="20" fillId="13" borderId="3" xfId="0" applyNumberFormat="1" applyFont="1" applyFill="1" applyBorder="1" applyAlignment="1" applyProtection="1">
      <alignment vertical="center" wrapTex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/>
    </xf>
    <xf numFmtId="2" fontId="23" fillId="13" borderId="3" xfId="0" applyNumberFormat="1" applyFont="1" applyFill="1" applyBorder="1" applyAlignment="1">
      <alignment horizontal="right"/>
    </xf>
    <xf numFmtId="0" fontId="20" fillId="12" borderId="3" xfId="0" applyNumberFormat="1" applyFont="1" applyFill="1" applyBorder="1" applyAlignment="1" applyProtection="1">
      <alignment vertical="center" wrapText="1"/>
    </xf>
    <xf numFmtId="2" fontId="23" fillId="12" borderId="3" xfId="0" applyNumberFormat="1" applyFont="1" applyFill="1" applyBorder="1" applyAlignment="1">
      <alignment horizontal="right"/>
    </xf>
    <xf numFmtId="0" fontId="3" fillId="12" borderId="3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0" fillId="12" borderId="4" xfId="0" applyNumberFormat="1" applyFont="1" applyFill="1" applyBorder="1" applyAlignment="1" applyProtection="1">
      <alignment vertical="center" wrapText="1"/>
    </xf>
    <xf numFmtId="0" fontId="7" fillId="12" borderId="3" xfId="0" applyNumberFormat="1" applyFont="1" applyFill="1" applyBorder="1" applyAlignment="1" applyProtection="1">
      <alignment vertical="center" wrapText="1"/>
    </xf>
    <xf numFmtId="0" fontId="23" fillId="12" borderId="9" xfId="0" applyNumberFormat="1" applyFont="1" applyFill="1" applyBorder="1" applyAlignment="1" applyProtection="1">
      <alignment horizontal="left" vertical="center" wrapText="1" indent="1"/>
    </xf>
    <xf numFmtId="0" fontId="2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7" fillId="12" borderId="4" xfId="0" applyNumberFormat="1" applyFont="1" applyFill="1" applyBorder="1" applyAlignment="1" applyProtection="1">
      <alignment vertical="center" wrapText="1"/>
    </xf>
    <xf numFmtId="0" fontId="20" fillId="12" borderId="3" xfId="0" quotePrefix="1" applyFont="1" applyFill="1" applyBorder="1" applyAlignment="1">
      <alignment horizontal="left" vertical="center" wrapText="1"/>
    </xf>
    <xf numFmtId="0" fontId="3" fillId="12" borderId="3" xfId="0" applyNumberFormat="1" applyFont="1" applyFill="1" applyBorder="1" applyAlignment="1" applyProtection="1">
      <alignment horizontal="left" vertical="center" wrapText="1"/>
    </xf>
    <xf numFmtId="0" fontId="3" fillId="12" borderId="9" xfId="0" applyNumberFormat="1" applyFont="1" applyFill="1" applyBorder="1" applyAlignment="1" applyProtection="1">
      <alignment horizontal="left" vertical="center" wrapText="1" indent="1"/>
    </xf>
    <xf numFmtId="0" fontId="3" fillId="12" borderId="10" xfId="0" applyNumberFormat="1" applyFont="1" applyFill="1" applyBorder="1" applyAlignment="1" applyProtection="1">
      <alignment horizontal="left" vertical="center" wrapText="1" indent="1"/>
    </xf>
    <xf numFmtId="0" fontId="3" fillId="12" borderId="8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4" borderId="3" xfId="0" applyNumberFormat="1" applyFont="1" applyFill="1" applyBorder="1" applyAlignment="1" applyProtection="1">
      <alignment horizontal="left" vertical="center" wrapText="1"/>
    </xf>
    <xf numFmtId="2" fontId="3" fillId="14" borderId="3" xfId="0" applyNumberFormat="1" applyFont="1" applyFill="1" applyBorder="1" applyAlignment="1">
      <alignment horizontal="right"/>
    </xf>
    <xf numFmtId="0" fontId="3" fillId="14" borderId="3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0" fillId="9" borderId="15" xfId="0" applyNumberFormat="1" applyFont="1" applyFill="1" applyBorder="1" applyAlignment="1" applyProtection="1">
      <alignment vertical="center" wrapText="1"/>
    </xf>
    <xf numFmtId="2" fontId="28" fillId="11" borderId="3" xfId="0" applyNumberFormat="1" applyFont="1" applyFill="1" applyBorder="1" applyAlignment="1" applyProtection="1">
      <alignment horizontal="right" vertical="center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0" fillId="4" borderId="3" xfId="0" applyNumberFormat="1" applyFill="1" applyBorder="1"/>
    <xf numFmtId="2" fontId="1" fillId="7" borderId="3" xfId="0" applyNumberFormat="1" applyFont="1" applyFill="1" applyBorder="1"/>
    <xf numFmtId="2" fontId="1" fillId="3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3" fontId="3" fillId="4" borderId="1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 applyProtection="1">
      <alignment horizontal="center" vertical="center" wrapText="1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2" fontId="3" fillId="9" borderId="3" xfId="0" applyNumberFormat="1" applyFont="1" applyFill="1" applyBorder="1" applyAlignment="1" applyProtection="1">
      <alignment horizontal="center" vertical="center" wrapText="1"/>
    </xf>
    <xf numFmtId="2" fontId="3" fillId="8" borderId="3" xfId="0" applyNumberFormat="1" applyFont="1" applyFill="1" applyBorder="1" applyAlignment="1" applyProtection="1">
      <alignment horizontal="center" vertical="center" wrapText="1"/>
    </xf>
    <xf numFmtId="2" fontId="3" fillId="12" borderId="3" xfId="0" applyNumberFormat="1" applyFont="1" applyFill="1" applyBorder="1" applyAlignment="1" applyProtection="1">
      <alignment horizontal="center" vertical="center" wrapText="1"/>
    </xf>
    <xf numFmtId="2" fontId="3" fillId="5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13" borderId="3" xfId="0" applyNumberFormat="1" applyFont="1" applyFill="1" applyBorder="1" applyAlignment="1" applyProtection="1">
      <alignment horizontal="center" vertical="center" wrapText="1"/>
    </xf>
    <xf numFmtId="2" fontId="3" fillId="4" borderId="3" xfId="0" applyNumberFormat="1" applyFont="1" applyFill="1" applyBorder="1" applyAlignment="1" applyProtection="1">
      <alignment horizontal="center" vertical="center" wrapText="1"/>
    </xf>
    <xf numFmtId="2" fontId="3" fillId="10" borderId="3" xfId="0" applyNumberFormat="1" applyFont="1" applyFill="1" applyBorder="1" applyAlignment="1" applyProtection="1">
      <alignment horizontal="center" vertical="center" wrapText="1"/>
    </xf>
    <xf numFmtId="2" fontId="6" fillId="3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6" fillId="6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3" fillId="14" borderId="6" xfId="0" applyNumberFormat="1" applyFont="1" applyFill="1" applyBorder="1" applyAlignment="1" applyProtection="1">
      <alignment horizontal="left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2" borderId="4" xfId="0" applyNumberFormat="1" applyFont="1" applyFill="1" applyBorder="1" applyAlignment="1" applyProtection="1">
      <alignment horizontal="left" vertical="center" wrapText="1"/>
    </xf>
    <xf numFmtId="0" fontId="3" fillId="9" borderId="3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3" fillId="12" borderId="6" xfId="0" applyNumberFormat="1" applyFont="1" applyFill="1" applyBorder="1" applyAlignment="1" applyProtection="1">
      <alignment horizontal="left" vertical="center" wrapText="1" inden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13" borderId="3" xfId="0" applyNumberFormat="1" applyFont="1" applyFill="1" applyBorder="1" applyAlignment="1" applyProtection="1">
      <alignment horizontal="left" vertical="center" wrapText="1"/>
    </xf>
    <xf numFmtId="0" fontId="3" fillId="13" borderId="6" xfId="0" applyNumberFormat="1" applyFont="1" applyFill="1" applyBorder="1" applyAlignment="1" applyProtection="1">
      <alignment horizontal="left" vertical="center" wrapText="1"/>
    </xf>
    <xf numFmtId="0" fontId="22" fillId="3" borderId="14" xfId="0" applyNumberFormat="1" applyFont="1" applyFill="1" applyBorder="1" applyAlignment="1" applyProtection="1">
      <alignment horizontal="left" vertical="center" wrapText="1" indent="1"/>
    </xf>
    <xf numFmtId="0" fontId="22" fillId="3" borderId="5" xfId="0" applyNumberFormat="1" applyFont="1" applyFill="1" applyBorder="1" applyAlignment="1" applyProtection="1">
      <alignment horizontal="left" vertical="center" wrapText="1" indent="1"/>
    </xf>
    <xf numFmtId="0" fontId="22" fillId="3" borderId="15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 indent="1"/>
    </xf>
    <xf numFmtId="0" fontId="3" fillId="9" borderId="2" xfId="0" applyNumberFormat="1" applyFont="1" applyFill="1" applyBorder="1" applyAlignment="1" applyProtection="1">
      <alignment horizontal="left" vertical="center" wrapText="1" indent="1"/>
    </xf>
    <xf numFmtId="0" fontId="3" fillId="9" borderId="4" xfId="0" applyNumberFormat="1" applyFont="1" applyFill="1" applyBorder="1" applyAlignment="1" applyProtection="1">
      <alignment horizontal="left" vertical="center" wrapText="1" indent="1"/>
    </xf>
    <xf numFmtId="0" fontId="3" fillId="13" borderId="1" xfId="0" applyNumberFormat="1" applyFont="1" applyFill="1" applyBorder="1" applyAlignment="1" applyProtection="1">
      <alignment horizontal="left" vertical="center" wrapText="1" indent="1"/>
    </xf>
    <xf numFmtId="0" fontId="3" fillId="13" borderId="2" xfId="0" applyNumberFormat="1" applyFont="1" applyFill="1" applyBorder="1" applyAlignment="1" applyProtection="1">
      <alignment horizontal="left" vertical="center" wrapText="1" indent="1"/>
    </xf>
    <xf numFmtId="0" fontId="3" fillId="13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3" fillId="12" borderId="1" xfId="0" applyNumberFormat="1" applyFont="1" applyFill="1" applyBorder="1" applyAlignment="1" applyProtection="1">
      <alignment horizontal="left" vertical="center" wrapText="1" indent="1"/>
    </xf>
    <xf numFmtId="0" fontId="3" fillId="12" borderId="2" xfId="0" applyNumberFormat="1" applyFont="1" applyFill="1" applyBorder="1" applyAlignment="1" applyProtection="1">
      <alignment horizontal="left" vertical="center" wrapText="1" indent="1"/>
    </xf>
    <xf numFmtId="0" fontId="3" fillId="1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3" borderId="1" xfId="0" applyNumberFormat="1" applyFont="1" applyFill="1" applyBorder="1" applyAlignment="1" applyProtection="1">
      <alignment horizontal="left" vertical="center" wrapText="1" indent="1"/>
    </xf>
    <xf numFmtId="0" fontId="22" fillId="3" borderId="2" xfId="0" applyNumberFormat="1" applyFont="1" applyFill="1" applyBorder="1" applyAlignment="1" applyProtection="1">
      <alignment horizontal="left" vertical="center" wrapText="1" indent="1"/>
    </xf>
    <xf numFmtId="0" fontId="22" fillId="3" borderId="4" xfId="0" applyNumberFormat="1" applyFont="1" applyFill="1" applyBorder="1" applyAlignment="1" applyProtection="1">
      <alignment horizontal="left" vertical="center" wrapText="1" indent="1"/>
    </xf>
    <xf numFmtId="0" fontId="3" fillId="9" borderId="8" xfId="0" applyNumberFormat="1" applyFont="1" applyFill="1" applyBorder="1" applyAlignment="1" applyProtection="1">
      <alignment horizontal="left" vertical="center" wrapText="1" indent="1"/>
    </xf>
    <xf numFmtId="0" fontId="3" fillId="9" borderId="9" xfId="0" applyNumberFormat="1" applyFont="1" applyFill="1" applyBorder="1" applyAlignment="1" applyProtection="1">
      <alignment horizontal="left" vertical="center" wrapText="1" indent="1"/>
    </xf>
    <xf numFmtId="0" fontId="3" fillId="9" borderId="10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 indent="1"/>
    </xf>
    <xf numFmtId="0" fontId="23" fillId="9" borderId="2" xfId="0" applyNumberFormat="1" applyFont="1" applyFill="1" applyBorder="1" applyAlignment="1" applyProtection="1">
      <alignment horizontal="left" vertical="center" wrapText="1" indent="1"/>
    </xf>
    <xf numFmtId="0" fontId="23" fillId="9" borderId="4" xfId="0" applyNumberFormat="1" applyFont="1" applyFill="1" applyBorder="1" applyAlignment="1" applyProtection="1">
      <alignment horizontal="left" vertical="center" wrapText="1" indent="1"/>
    </xf>
    <xf numFmtId="0" fontId="23" fillId="13" borderId="1" xfId="0" applyNumberFormat="1" applyFont="1" applyFill="1" applyBorder="1" applyAlignment="1" applyProtection="1">
      <alignment horizontal="left" vertical="center" wrapText="1" indent="1"/>
    </xf>
    <xf numFmtId="0" fontId="23" fillId="13" borderId="2" xfId="0" applyNumberFormat="1" applyFont="1" applyFill="1" applyBorder="1" applyAlignment="1" applyProtection="1">
      <alignment horizontal="left" vertical="center" wrapText="1" indent="1"/>
    </xf>
    <xf numFmtId="0" fontId="23" fillId="13" borderId="4" xfId="0" applyNumberFormat="1" applyFont="1" applyFill="1" applyBorder="1" applyAlignment="1" applyProtection="1">
      <alignment horizontal="left" vertical="center" wrapText="1" indent="1"/>
    </xf>
    <xf numFmtId="0" fontId="23" fillId="12" borderId="1" xfId="0" applyNumberFormat="1" applyFont="1" applyFill="1" applyBorder="1" applyAlignment="1" applyProtection="1">
      <alignment horizontal="left" vertical="center" wrapText="1" indent="1"/>
    </xf>
    <xf numFmtId="0" fontId="23" fillId="12" borderId="2" xfId="0" applyNumberFormat="1" applyFont="1" applyFill="1" applyBorder="1" applyAlignment="1" applyProtection="1">
      <alignment horizontal="left" vertical="center" wrapText="1" indent="1"/>
    </xf>
    <xf numFmtId="0" fontId="23" fillId="12" borderId="4" xfId="0" applyNumberFormat="1" applyFont="1" applyFill="1" applyBorder="1" applyAlignment="1" applyProtection="1">
      <alignment horizontal="left" vertical="center" wrapText="1" indent="1"/>
    </xf>
    <xf numFmtId="0" fontId="22" fillId="7" borderId="1" xfId="0" applyNumberFormat="1" applyFont="1" applyFill="1" applyBorder="1" applyAlignment="1" applyProtection="1">
      <alignment horizontal="left" vertical="center" wrapText="1" indent="1"/>
    </xf>
    <xf numFmtId="0" fontId="22" fillId="7" borderId="2" xfId="0" applyNumberFormat="1" applyFont="1" applyFill="1" applyBorder="1" applyAlignment="1" applyProtection="1">
      <alignment horizontal="left" vertical="center" wrapText="1" indent="1"/>
    </xf>
    <xf numFmtId="0" fontId="22" fillId="7" borderId="4" xfId="0" applyNumberFormat="1" applyFont="1" applyFill="1" applyBorder="1" applyAlignment="1" applyProtection="1">
      <alignment horizontal="left" vertical="center" wrapText="1" indent="1"/>
    </xf>
    <xf numFmtId="0" fontId="23" fillId="9" borderId="8" xfId="0" applyNumberFormat="1" applyFont="1" applyFill="1" applyBorder="1" applyAlignment="1" applyProtection="1">
      <alignment horizontal="left" vertical="center" wrapText="1" indent="1"/>
    </xf>
    <xf numFmtId="0" fontId="23" fillId="9" borderId="9" xfId="0" applyNumberFormat="1" applyFont="1" applyFill="1" applyBorder="1" applyAlignment="1" applyProtection="1">
      <alignment horizontal="left" vertical="center" wrapText="1" indent="1"/>
    </xf>
    <xf numFmtId="0" fontId="23" fillId="9" borderId="10" xfId="0" applyNumberFormat="1" applyFont="1" applyFill="1" applyBorder="1" applyAlignment="1" applyProtection="1">
      <alignment horizontal="left" vertical="center" wrapText="1" indent="1"/>
    </xf>
    <xf numFmtId="0" fontId="3" fillId="12" borderId="14" xfId="0" applyNumberFormat="1" applyFont="1" applyFill="1" applyBorder="1" applyAlignment="1" applyProtection="1">
      <alignment horizontal="left" vertical="center" wrapText="1" indent="1"/>
    </xf>
    <xf numFmtId="0" fontId="3" fillId="12" borderId="5" xfId="0" applyNumberFormat="1" applyFont="1" applyFill="1" applyBorder="1" applyAlignment="1" applyProtection="1">
      <alignment horizontal="left" vertical="center" wrapText="1" indent="1"/>
    </xf>
    <xf numFmtId="0" fontId="3" fillId="1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49" fontId="3" fillId="9" borderId="1" xfId="0" applyNumberFormat="1" applyFont="1" applyFill="1" applyBorder="1" applyAlignment="1" applyProtection="1">
      <alignment horizontal="center" vertical="center" wrapText="1"/>
    </xf>
    <xf numFmtId="49" fontId="3" fillId="9" borderId="2" xfId="0" applyNumberFormat="1" applyFont="1" applyFill="1" applyBorder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23" fillId="9" borderId="3" xfId="0" applyNumberFormat="1" applyFont="1" applyFill="1" applyBorder="1" applyAlignment="1" applyProtection="1">
      <alignment horizontal="left" vertical="center" wrapText="1" indent="1"/>
    </xf>
    <xf numFmtId="0" fontId="23" fillId="13" borderId="3" xfId="0" applyNumberFormat="1" applyFont="1" applyFill="1" applyBorder="1" applyAlignment="1" applyProtection="1">
      <alignment horizontal="left" vertical="center" wrapText="1" indent="1"/>
    </xf>
    <xf numFmtId="0" fontId="23" fillId="12" borderId="6" xfId="0" applyNumberFormat="1" applyFont="1" applyFill="1" applyBorder="1" applyAlignment="1" applyProtection="1">
      <alignment horizontal="left" vertical="center" wrapText="1" indent="1"/>
    </xf>
    <xf numFmtId="0" fontId="23" fillId="9" borderId="11" xfId="0" applyNumberFormat="1" applyFont="1" applyFill="1" applyBorder="1" applyAlignment="1" applyProtection="1">
      <alignment horizontal="left" vertical="center" wrapText="1" indent="1"/>
    </xf>
    <xf numFmtId="0" fontId="23" fillId="13" borderId="7" xfId="0" applyNumberFormat="1" applyFont="1" applyFill="1" applyBorder="1" applyAlignment="1" applyProtection="1">
      <alignment horizontal="left" vertical="center" wrapText="1" indent="1"/>
    </xf>
    <xf numFmtId="0" fontId="23" fillId="13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22" fillId="3" borderId="7" xfId="0" applyNumberFormat="1" applyFont="1" applyFill="1" applyBorder="1" applyAlignment="1" applyProtection="1">
      <alignment horizontal="left" vertical="center" wrapText="1" indent="1"/>
    </xf>
    <xf numFmtId="0" fontId="23" fillId="9" borderId="1" xfId="0" applyNumberFormat="1" applyFont="1" applyFill="1" applyBorder="1" applyAlignment="1" applyProtection="1">
      <alignment horizontal="left" vertical="center" wrapText="1"/>
    </xf>
    <xf numFmtId="0" fontId="23" fillId="9" borderId="2" xfId="0" applyNumberFormat="1" applyFont="1" applyFill="1" applyBorder="1" applyAlignment="1" applyProtection="1">
      <alignment horizontal="left" vertical="center" wrapText="1"/>
    </xf>
    <xf numFmtId="0" fontId="23" fillId="9" borderId="4" xfId="0" applyNumberFormat="1" applyFont="1" applyFill="1" applyBorder="1" applyAlignment="1" applyProtection="1">
      <alignment horizontal="left" vertical="center" wrapText="1"/>
    </xf>
    <xf numFmtId="0" fontId="22" fillId="3" borderId="11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3" fillId="12" borderId="3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opLeftCell="A7" workbookViewId="0">
      <selection activeCell="I26" sqref="I26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462" t="s">
        <v>277</v>
      </c>
      <c r="B1" s="462"/>
      <c r="C1" s="462"/>
      <c r="D1" s="462"/>
      <c r="E1" s="462"/>
      <c r="F1" s="462"/>
      <c r="G1" s="462"/>
      <c r="H1" s="462"/>
      <c r="I1" s="462"/>
      <c r="J1" s="462"/>
      <c r="K1" s="76"/>
    </row>
    <row r="2" spans="1:11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462" t="s">
        <v>13</v>
      </c>
      <c r="B3" s="462"/>
      <c r="C3" s="462"/>
      <c r="D3" s="462"/>
      <c r="E3" s="462"/>
      <c r="F3" s="462"/>
      <c r="G3" s="462"/>
      <c r="H3" s="462"/>
      <c r="I3" s="463"/>
      <c r="J3" s="463"/>
      <c r="K3" s="79"/>
    </row>
    <row r="4" spans="1:11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  <c r="K4" s="5"/>
    </row>
    <row r="5" spans="1:11" ht="15.75" x14ac:dyDescent="0.25">
      <c r="A5" s="462" t="s">
        <v>19</v>
      </c>
      <c r="B5" s="464"/>
      <c r="C5" s="464"/>
      <c r="D5" s="464"/>
      <c r="E5" s="464"/>
      <c r="F5" s="464"/>
      <c r="G5" s="464"/>
      <c r="H5" s="464"/>
      <c r="I5" s="464"/>
      <c r="J5" s="464"/>
      <c r="K5" s="77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32" t="s">
        <v>26</v>
      </c>
      <c r="K6" s="83"/>
    </row>
    <row r="7" spans="1:11" ht="25.5" x14ac:dyDescent="0.25">
      <c r="A7" s="129"/>
      <c r="B7" s="130"/>
      <c r="C7" s="130"/>
      <c r="D7" s="131"/>
      <c r="E7" s="132"/>
      <c r="F7" s="3" t="s">
        <v>137</v>
      </c>
      <c r="G7" s="3" t="s">
        <v>138</v>
      </c>
      <c r="H7" s="3" t="s">
        <v>139</v>
      </c>
      <c r="I7" s="3" t="s">
        <v>141</v>
      </c>
      <c r="J7" s="3" t="s">
        <v>140</v>
      </c>
      <c r="K7" s="3" t="s">
        <v>263</v>
      </c>
    </row>
    <row r="8" spans="1:11" x14ac:dyDescent="0.25">
      <c r="A8" s="27"/>
      <c r="B8" s="28"/>
      <c r="C8" s="28"/>
      <c r="D8" s="100">
        <v>1</v>
      </c>
      <c r="E8" s="29"/>
      <c r="F8" s="98">
        <v>2</v>
      </c>
      <c r="G8" s="98">
        <v>3</v>
      </c>
      <c r="H8" s="98">
        <v>4</v>
      </c>
      <c r="I8" s="98">
        <v>5</v>
      </c>
      <c r="J8" s="98">
        <v>6</v>
      </c>
      <c r="K8" s="98">
        <v>7</v>
      </c>
    </row>
    <row r="9" spans="1:11" x14ac:dyDescent="0.25">
      <c r="A9" s="465" t="s">
        <v>0</v>
      </c>
      <c r="B9" s="466"/>
      <c r="C9" s="466"/>
      <c r="D9" s="466"/>
      <c r="E9" s="467"/>
      <c r="F9" s="30">
        <f>F10+F11</f>
        <v>1563893.13</v>
      </c>
      <c r="G9" s="30">
        <f t="shared" ref="G9:H9" si="0">G10+G11</f>
        <v>1996331</v>
      </c>
      <c r="H9" s="30">
        <f t="shared" si="0"/>
        <v>0</v>
      </c>
      <c r="I9" s="30">
        <f>I10+I11</f>
        <v>1863092.64</v>
      </c>
      <c r="J9" s="30">
        <f t="shared" ref="J9:J14" si="1">SUM(I9/F9*100)</f>
        <v>119.13171074547786</v>
      </c>
      <c r="K9" s="30">
        <f>I9/G9*100</f>
        <v>93.32583825027011</v>
      </c>
    </row>
    <row r="10" spans="1:11" x14ac:dyDescent="0.25">
      <c r="A10" s="468" t="s">
        <v>27</v>
      </c>
      <c r="B10" s="469"/>
      <c r="C10" s="469"/>
      <c r="D10" s="469"/>
      <c r="E10" s="461"/>
      <c r="F10" s="31">
        <v>1563893.13</v>
      </c>
      <c r="G10" s="31">
        <v>1996331</v>
      </c>
      <c r="H10" s="31"/>
      <c r="I10" s="31">
        <v>1863092.64</v>
      </c>
      <c r="J10" s="31">
        <f t="shared" si="1"/>
        <v>119.13171074547786</v>
      </c>
      <c r="K10" s="48">
        <f>I10/G10*100</f>
        <v>93.32583825027011</v>
      </c>
    </row>
    <row r="11" spans="1:11" x14ac:dyDescent="0.25">
      <c r="A11" s="470" t="s">
        <v>28</v>
      </c>
      <c r="B11" s="461"/>
      <c r="C11" s="461"/>
      <c r="D11" s="461"/>
      <c r="E11" s="461"/>
      <c r="F11" s="31"/>
      <c r="G11" s="31"/>
      <c r="H11" s="31"/>
      <c r="I11" s="31"/>
      <c r="J11" s="31"/>
      <c r="K11" s="48"/>
    </row>
    <row r="12" spans="1:11" x14ac:dyDescent="0.25">
      <c r="A12" s="33" t="s">
        <v>1</v>
      </c>
      <c r="B12" s="38"/>
      <c r="C12" s="38"/>
      <c r="D12" s="38"/>
      <c r="E12" s="38"/>
      <c r="F12" s="30">
        <f>F13+F14</f>
        <v>1559799.4600000002</v>
      </c>
      <c r="G12" s="30">
        <f t="shared" ref="G12:I12" si="2">G13+G14</f>
        <v>2007997</v>
      </c>
      <c r="H12" s="30">
        <f t="shared" si="2"/>
        <v>0</v>
      </c>
      <c r="I12" s="30">
        <f t="shared" si="2"/>
        <v>1871280.17</v>
      </c>
      <c r="J12" s="30">
        <f t="shared" si="1"/>
        <v>119.96927925593714</v>
      </c>
      <c r="K12" s="30">
        <f>I12/G12*100</f>
        <v>93.191382756049933</v>
      </c>
    </row>
    <row r="13" spans="1:11" x14ac:dyDescent="0.25">
      <c r="A13" s="471" t="s">
        <v>29</v>
      </c>
      <c r="B13" s="469"/>
      <c r="C13" s="469"/>
      <c r="D13" s="469"/>
      <c r="E13" s="469"/>
      <c r="F13" s="31">
        <v>1540113.12</v>
      </c>
      <c r="G13" s="31">
        <v>1962110</v>
      </c>
      <c r="H13" s="31"/>
      <c r="I13" s="31">
        <v>1828457.53</v>
      </c>
      <c r="J13" s="39">
        <f t="shared" si="1"/>
        <v>118.72228774987646</v>
      </c>
      <c r="K13" s="48">
        <f>I13/G13*100</f>
        <v>93.188329400492336</v>
      </c>
    </row>
    <row r="14" spans="1:11" x14ac:dyDescent="0.25">
      <c r="A14" s="460" t="s">
        <v>30</v>
      </c>
      <c r="B14" s="461"/>
      <c r="C14" s="461"/>
      <c r="D14" s="461"/>
      <c r="E14" s="461"/>
      <c r="F14" s="40">
        <v>19686.34</v>
      </c>
      <c r="G14" s="40">
        <v>45887</v>
      </c>
      <c r="H14" s="40"/>
      <c r="I14" s="40">
        <v>42822.64</v>
      </c>
      <c r="J14" s="39">
        <f t="shared" si="1"/>
        <v>217.52463891205781</v>
      </c>
      <c r="K14" s="48">
        <f>I14/G14*100</f>
        <v>93.321943033974762</v>
      </c>
    </row>
    <row r="15" spans="1:11" x14ac:dyDescent="0.25">
      <c r="A15" s="472" t="s">
        <v>45</v>
      </c>
      <c r="B15" s="466"/>
      <c r="C15" s="466"/>
      <c r="D15" s="466"/>
      <c r="E15" s="466"/>
      <c r="F15" s="30">
        <f>F9-F12</f>
        <v>4093.6699999996927</v>
      </c>
      <c r="G15" s="30">
        <f t="shared" ref="G15:I15" si="3">G9-G12</f>
        <v>-11666</v>
      </c>
      <c r="H15" s="30">
        <f t="shared" si="3"/>
        <v>0</v>
      </c>
      <c r="I15" s="30">
        <f t="shared" si="3"/>
        <v>-8187.5300000000279</v>
      </c>
      <c r="J15" s="69"/>
      <c r="K15" s="30"/>
    </row>
    <row r="16" spans="1:11" ht="18" x14ac:dyDescent="0.25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75" x14ac:dyDescent="0.25">
      <c r="A17" s="462" t="s">
        <v>20</v>
      </c>
      <c r="B17" s="464"/>
      <c r="C17" s="464"/>
      <c r="D17" s="464"/>
      <c r="E17" s="464"/>
      <c r="F17" s="464"/>
      <c r="G17" s="464"/>
      <c r="H17" s="464"/>
      <c r="I17" s="464"/>
      <c r="J17" s="464"/>
      <c r="K17" s="77"/>
    </row>
    <row r="18" spans="1:11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25.5" x14ac:dyDescent="0.25">
      <c r="A19" s="27"/>
      <c r="B19" s="28"/>
      <c r="C19" s="28"/>
      <c r="D19" s="100"/>
      <c r="E19" s="29"/>
      <c r="F19" s="3" t="s">
        <v>137</v>
      </c>
      <c r="G19" s="3" t="s">
        <v>138</v>
      </c>
      <c r="H19" s="3" t="s">
        <v>139</v>
      </c>
      <c r="I19" s="3" t="s">
        <v>141</v>
      </c>
      <c r="J19" s="3" t="s">
        <v>140</v>
      </c>
      <c r="K19" s="3" t="s">
        <v>263</v>
      </c>
    </row>
    <row r="20" spans="1:11" x14ac:dyDescent="0.25">
      <c r="A20" s="27"/>
      <c r="B20" s="28"/>
      <c r="C20" s="102"/>
      <c r="D20" s="100">
        <v>1</v>
      </c>
      <c r="E20" s="103"/>
      <c r="F20" s="98">
        <v>2</v>
      </c>
      <c r="G20" s="98">
        <v>3</v>
      </c>
      <c r="H20" s="98">
        <v>4</v>
      </c>
      <c r="I20" s="98">
        <v>5</v>
      </c>
      <c r="J20" s="98">
        <v>6</v>
      </c>
      <c r="K20" s="98">
        <v>7</v>
      </c>
    </row>
    <row r="21" spans="1:11" x14ac:dyDescent="0.25">
      <c r="A21" s="460" t="s">
        <v>31</v>
      </c>
      <c r="B21" s="461"/>
      <c r="C21" s="461"/>
      <c r="D21" s="461"/>
      <c r="E21" s="461"/>
      <c r="F21" s="40"/>
      <c r="G21" s="40"/>
      <c r="H21" s="40"/>
      <c r="I21" s="40"/>
      <c r="J21" s="39"/>
      <c r="K21" s="39"/>
    </row>
    <row r="22" spans="1:11" x14ac:dyDescent="0.25">
      <c r="A22" s="460" t="s">
        <v>32</v>
      </c>
      <c r="B22" s="461"/>
      <c r="C22" s="461"/>
      <c r="D22" s="461"/>
      <c r="E22" s="461"/>
      <c r="F22" s="40"/>
      <c r="G22" s="40"/>
      <c r="H22" s="40"/>
      <c r="I22" s="40"/>
      <c r="J22" s="39"/>
      <c r="K22" s="39"/>
    </row>
    <row r="23" spans="1:11" x14ac:dyDescent="0.25">
      <c r="A23" s="472" t="s">
        <v>2</v>
      </c>
      <c r="B23" s="466"/>
      <c r="C23" s="466"/>
      <c r="D23" s="466"/>
      <c r="E23" s="466"/>
      <c r="F23" s="30">
        <f>F21-F22</f>
        <v>0</v>
      </c>
      <c r="G23" s="30">
        <f t="shared" ref="G23:I23" si="4">G21-G22</f>
        <v>0</v>
      </c>
      <c r="H23" s="30">
        <f t="shared" si="4"/>
        <v>0</v>
      </c>
      <c r="I23" s="30">
        <f t="shared" si="4"/>
        <v>0</v>
      </c>
      <c r="J23" s="69"/>
      <c r="K23" s="69"/>
    </row>
    <row r="24" spans="1:11" s="135" customFormat="1" ht="20.25" customHeight="1" x14ac:dyDescent="0.25">
      <c r="A24" s="472" t="s">
        <v>261</v>
      </c>
      <c r="B24" s="482"/>
      <c r="C24" s="482"/>
      <c r="D24" s="482"/>
      <c r="E24" s="483"/>
      <c r="F24" s="138">
        <v>7572.35</v>
      </c>
      <c r="G24" s="138">
        <v>11666</v>
      </c>
      <c r="H24" s="138"/>
      <c r="I24" s="138">
        <v>11666</v>
      </c>
      <c r="J24" s="69">
        <f>I24/F24*100</f>
        <v>154.06049641128578</v>
      </c>
      <c r="K24" s="69">
        <f>I24/G24*100</f>
        <v>100</v>
      </c>
    </row>
    <row r="25" spans="1:11" ht="15" customHeight="1" x14ac:dyDescent="0.25">
      <c r="A25" s="475" t="s">
        <v>262</v>
      </c>
      <c r="B25" s="467"/>
      <c r="C25" s="467"/>
      <c r="D25" s="467"/>
      <c r="E25" s="467"/>
      <c r="F25" s="30">
        <f>F15+F24</f>
        <v>11666.019999999693</v>
      </c>
      <c r="G25" s="30">
        <f>G15+G24</f>
        <v>0</v>
      </c>
      <c r="H25" s="30">
        <f>H15+H23</f>
        <v>0</v>
      </c>
      <c r="I25" s="30">
        <f>I15+I24</f>
        <v>3478.4699999999721</v>
      </c>
      <c r="J25" s="69">
        <f t="shared" ref="J25" si="5">SUM(I25/F25*100)</f>
        <v>29.817109862661507</v>
      </c>
      <c r="K25" s="69"/>
    </row>
    <row r="26" spans="1:11" ht="18" x14ac:dyDescent="0.25">
      <c r="A26" s="21"/>
      <c r="B26" s="22"/>
      <c r="C26" s="22"/>
      <c r="D26" s="22"/>
      <c r="E26" s="22"/>
      <c r="F26" s="22"/>
      <c r="G26" s="22"/>
      <c r="H26" s="23"/>
      <c r="I26" s="23"/>
      <c r="J26" s="23"/>
      <c r="K26" s="23"/>
    </row>
    <row r="27" spans="1:11" ht="15.75" x14ac:dyDescent="0.25">
      <c r="A27" s="462"/>
      <c r="B27" s="476"/>
      <c r="C27" s="476"/>
      <c r="D27" s="476"/>
      <c r="E27" s="476"/>
      <c r="F27" s="476"/>
      <c r="G27" s="476"/>
      <c r="H27" s="476"/>
      <c r="I27" s="476"/>
      <c r="J27" s="476"/>
      <c r="K27" s="96"/>
    </row>
    <row r="28" spans="1:11" ht="15.75" x14ac:dyDescent="0.25">
      <c r="A28" s="76"/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5">
      <c r="A29" s="88"/>
      <c r="B29" s="88"/>
      <c r="C29" s="88"/>
      <c r="D29" s="89"/>
      <c r="E29" s="90"/>
      <c r="F29" s="84"/>
      <c r="G29" s="84"/>
      <c r="H29" s="84"/>
      <c r="I29" s="84"/>
      <c r="J29" s="84"/>
      <c r="K29" s="84"/>
    </row>
    <row r="30" spans="1:11" ht="15" customHeight="1" x14ac:dyDescent="0.25">
      <c r="A30" s="477"/>
      <c r="B30" s="477"/>
      <c r="C30" s="477"/>
      <c r="D30" s="477"/>
      <c r="E30" s="477"/>
      <c r="F30" s="91"/>
      <c r="G30" s="91"/>
      <c r="H30" s="91"/>
      <c r="I30" s="91"/>
      <c r="J30" s="86"/>
      <c r="K30" s="86"/>
    </row>
    <row r="31" spans="1:11" ht="15" customHeight="1" x14ac:dyDescent="0.25">
      <c r="A31" s="478"/>
      <c r="B31" s="479"/>
      <c r="C31" s="479"/>
      <c r="D31" s="479"/>
      <c r="E31" s="479"/>
      <c r="F31" s="91"/>
      <c r="G31" s="91"/>
      <c r="H31" s="91"/>
      <c r="I31" s="91"/>
      <c r="J31" s="91"/>
      <c r="K31" s="91"/>
    </row>
    <row r="32" spans="1:11" ht="45" customHeight="1" x14ac:dyDescent="0.25">
      <c r="A32" s="477"/>
      <c r="B32" s="477"/>
      <c r="C32" s="477"/>
      <c r="D32" s="477"/>
      <c r="E32" s="477"/>
      <c r="F32" s="91"/>
      <c r="G32" s="91"/>
      <c r="H32" s="91"/>
      <c r="I32" s="91"/>
      <c r="J32" s="91"/>
      <c r="K32" s="91"/>
    </row>
    <row r="33" spans="1:11" ht="15.75" x14ac:dyDescent="0.25">
      <c r="A33" s="78"/>
      <c r="B33" s="92"/>
      <c r="C33" s="92"/>
      <c r="D33" s="92"/>
      <c r="E33" s="92"/>
      <c r="F33" s="92"/>
      <c r="G33" s="92"/>
      <c r="H33" s="92"/>
      <c r="I33" s="92"/>
      <c r="J33" s="92"/>
      <c r="K33" s="92"/>
    </row>
    <row r="34" spans="1:11" ht="15.75" x14ac:dyDescent="0.25">
      <c r="A34" s="480"/>
      <c r="B34" s="480"/>
      <c r="C34" s="480"/>
      <c r="D34" s="480"/>
      <c r="E34" s="480"/>
      <c r="F34" s="480"/>
      <c r="G34" s="480"/>
      <c r="H34" s="480"/>
      <c r="I34" s="480"/>
      <c r="J34" s="480"/>
      <c r="K34" s="78"/>
    </row>
    <row r="35" spans="1:11" ht="18" x14ac:dyDescent="0.25">
      <c r="A35" s="41"/>
      <c r="B35" s="42"/>
      <c r="C35" s="42"/>
      <c r="D35" s="42"/>
      <c r="E35" s="42"/>
      <c r="F35" s="42"/>
      <c r="G35" s="42"/>
      <c r="H35" s="43"/>
      <c r="I35" s="43"/>
      <c r="J35" s="43"/>
      <c r="K35" s="43"/>
    </row>
    <row r="36" spans="1:11" x14ac:dyDescent="0.25">
      <c r="A36" s="93"/>
      <c r="B36" s="93"/>
      <c r="C36" s="93"/>
      <c r="D36" s="94"/>
      <c r="E36" s="95"/>
      <c r="F36" s="85"/>
      <c r="G36" s="85"/>
      <c r="H36" s="85"/>
      <c r="I36" s="85"/>
      <c r="J36" s="85"/>
      <c r="K36" s="85"/>
    </row>
    <row r="37" spans="1:11" x14ac:dyDescent="0.25">
      <c r="A37" s="477"/>
      <c r="B37" s="477"/>
      <c r="C37" s="477"/>
      <c r="D37" s="477"/>
      <c r="E37" s="477"/>
      <c r="F37" s="91"/>
      <c r="G37" s="91"/>
      <c r="H37" s="91"/>
      <c r="I37" s="91"/>
      <c r="J37" s="86"/>
      <c r="K37" s="86"/>
    </row>
    <row r="38" spans="1:11" ht="28.5" customHeight="1" x14ac:dyDescent="0.25">
      <c r="A38" s="477"/>
      <c r="B38" s="477"/>
      <c r="C38" s="477"/>
      <c r="D38" s="477"/>
      <c r="E38" s="477"/>
      <c r="F38" s="91"/>
      <c r="G38" s="91"/>
      <c r="H38" s="91"/>
      <c r="I38" s="91"/>
      <c r="J38" s="86"/>
      <c r="K38" s="86"/>
    </row>
    <row r="39" spans="1:11" x14ac:dyDescent="0.25">
      <c r="A39" s="477"/>
      <c r="B39" s="481"/>
      <c r="C39" s="481"/>
      <c r="D39" s="481"/>
      <c r="E39" s="481"/>
      <c r="F39" s="91"/>
      <c r="G39" s="91"/>
      <c r="H39" s="91"/>
      <c r="I39" s="91"/>
      <c r="J39" s="86"/>
      <c r="K39" s="86"/>
    </row>
    <row r="40" spans="1:11" ht="15" customHeight="1" x14ac:dyDescent="0.25">
      <c r="A40" s="478"/>
      <c r="B40" s="479"/>
      <c r="C40" s="479"/>
      <c r="D40" s="479"/>
      <c r="E40" s="479"/>
      <c r="F40" s="87"/>
      <c r="G40" s="87"/>
      <c r="H40" s="87"/>
      <c r="I40" s="87"/>
      <c r="J40" s="87"/>
      <c r="K40" s="87"/>
    </row>
    <row r="41" spans="1:11" ht="17.25" customHeight="1" x14ac:dyDescent="0.2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</row>
    <row r="42" spans="1:11" x14ac:dyDescent="0.25">
      <c r="A42" s="473"/>
      <c r="B42" s="474"/>
      <c r="C42" s="474"/>
      <c r="D42" s="474"/>
      <c r="E42" s="474"/>
      <c r="F42" s="474"/>
      <c r="G42" s="474"/>
      <c r="H42" s="474"/>
      <c r="I42" s="474"/>
      <c r="J42" s="474"/>
      <c r="K42" s="75"/>
    </row>
    <row r="43" spans="1:11" ht="9" customHeight="1" x14ac:dyDescent="0.25"/>
  </sheetData>
  <mergeCells count="25">
    <mergeCell ref="A42:J42"/>
    <mergeCell ref="A23:E23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4:E24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0"/>
  <sheetViews>
    <sheetView tabSelected="1" topLeftCell="A16" zoomScale="116" zoomScaleNormal="116" workbookViewId="0">
      <selection activeCell="F113" sqref="F113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4"/>
    </row>
    <row r="3" spans="1:11" ht="15.75" customHeight="1" x14ac:dyDescent="0.25">
      <c r="A3" s="462" t="s">
        <v>13</v>
      </c>
      <c r="B3" s="462"/>
      <c r="C3" s="462"/>
      <c r="D3" s="462"/>
      <c r="E3" s="462"/>
      <c r="F3" s="462"/>
      <c r="G3" s="462"/>
      <c r="H3" s="462"/>
      <c r="I3" s="114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462" t="s">
        <v>126</v>
      </c>
      <c r="B5" s="462"/>
      <c r="C5" s="462"/>
      <c r="D5" s="462"/>
      <c r="E5" s="462"/>
      <c r="F5" s="462"/>
      <c r="G5" s="462"/>
      <c r="H5" s="462"/>
      <c r="I5" s="114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462" t="s">
        <v>220</v>
      </c>
      <c r="B7" s="462"/>
      <c r="C7" s="462"/>
      <c r="D7" s="462"/>
      <c r="E7" s="462"/>
      <c r="F7" s="462"/>
      <c r="G7" s="462"/>
      <c r="H7" s="462"/>
      <c r="I7" s="114"/>
    </row>
    <row r="8" spans="1:11" ht="18" x14ac:dyDescent="0.25">
      <c r="A8" s="4"/>
      <c r="B8" s="4"/>
      <c r="C8" s="4"/>
      <c r="D8" s="4"/>
      <c r="E8" s="4"/>
      <c r="F8" s="4"/>
      <c r="G8" s="5"/>
      <c r="H8" s="5"/>
      <c r="I8" s="5"/>
    </row>
    <row r="9" spans="1:11" ht="38.25" x14ac:dyDescent="0.25">
      <c r="B9" s="134"/>
      <c r="C9" s="134"/>
      <c r="D9" s="134"/>
      <c r="E9" s="133" t="s">
        <v>147</v>
      </c>
      <c r="F9" s="3" t="s">
        <v>148</v>
      </c>
      <c r="G9" s="3" t="s">
        <v>149</v>
      </c>
      <c r="H9" s="3" t="s">
        <v>150</v>
      </c>
      <c r="I9" s="133" t="s">
        <v>151</v>
      </c>
      <c r="J9" s="151" t="s">
        <v>212</v>
      </c>
      <c r="K9" s="151" t="s">
        <v>273</v>
      </c>
    </row>
    <row r="10" spans="1:11" x14ac:dyDescent="0.25">
      <c r="A10" s="112"/>
      <c r="B10" s="113"/>
      <c r="C10" s="115"/>
      <c r="D10" s="159">
        <v>1</v>
      </c>
      <c r="E10" s="160"/>
      <c r="F10" s="109">
        <v>2</v>
      </c>
      <c r="G10" s="109">
        <v>3</v>
      </c>
      <c r="H10" s="109">
        <v>4</v>
      </c>
      <c r="I10" s="161">
        <v>5</v>
      </c>
      <c r="J10" s="162">
        <v>6</v>
      </c>
      <c r="K10" s="162">
        <v>7</v>
      </c>
    </row>
    <row r="11" spans="1:11" ht="15.75" customHeight="1" x14ac:dyDescent="0.25">
      <c r="A11" s="122"/>
      <c r="B11" s="122"/>
      <c r="C11" s="122"/>
      <c r="D11" s="67"/>
      <c r="E11" s="173" t="s">
        <v>152</v>
      </c>
      <c r="F11" s="68">
        <f>SUM(F12+F38)</f>
        <v>1563893.1800000002</v>
      </c>
      <c r="G11" s="68">
        <f t="shared" ref="G11:I11" si="0">SUM(G12)</f>
        <v>1996331</v>
      </c>
      <c r="H11" s="68">
        <f t="shared" si="0"/>
        <v>0</v>
      </c>
      <c r="I11" s="68">
        <f t="shared" si="0"/>
        <v>1863092.64</v>
      </c>
      <c r="J11" s="435">
        <f>SUM(I11/F11*100)</f>
        <v>119.13170693665917</v>
      </c>
      <c r="K11" s="435">
        <f>SUM(I11/G11*100)</f>
        <v>93.32583825027011</v>
      </c>
    </row>
    <row r="12" spans="1:11" x14ac:dyDescent="0.25">
      <c r="A12" s="163">
        <v>6</v>
      </c>
      <c r="B12" s="163"/>
      <c r="C12" s="163"/>
      <c r="D12" s="164"/>
      <c r="E12" s="172" t="s">
        <v>5</v>
      </c>
      <c r="F12" s="165">
        <f>SUM(F13+F22+F25+F28+F34)</f>
        <v>1563893.1800000002</v>
      </c>
      <c r="G12" s="165">
        <f>SUM(G13+G22+G25+G28+G34)</f>
        <v>1996331</v>
      </c>
      <c r="H12" s="165">
        <f t="shared" ref="H12" si="1">SUM(H13+H22+H28+H34)</f>
        <v>0</v>
      </c>
      <c r="I12" s="165">
        <f>SUM(I13+I22+I25+I28+I34)</f>
        <v>1863092.64</v>
      </c>
      <c r="J12" s="436">
        <f t="shared" ref="J12:J44" si="2">SUM(I12/F12*100)</f>
        <v>119.13170693665917</v>
      </c>
      <c r="K12" s="436">
        <f t="shared" ref="K12:K18" si="3">SUM(I12/G12*100)</f>
        <v>93.32583825027011</v>
      </c>
    </row>
    <row r="13" spans="1:11" ht="26.25" x14ac:dyDescent="0.25">
      <c r="A13" s="117"/>
      <c r="B13" s="118">
        <v>63</v>
      </c>
      <c r="C13" s="118"/>
      <c r="D13" s="119"/>
      <c r="E13" s="152" t="s">
        <v>22</v>
      </c>
      <c r="F13" s="120">
        <f>SUM(F14+F16+F19)</f>
        <v>1287203.8</v>
      </c>
      <c r="G13" s="120">
        <f>SUM(G14+G16+G19)</f>
        <v>1723540</v>
      </c>
      <c r="H13" s="120">
        <f t="shared" ref="H13" si="4">SUM(H14+H16)</f>
        <v>0</v>
      </c>
      <c r="I13" s="120">
        <f>SUM(I14+I16+I19)</f>
        <v>1592425.5</v>
      </c>
      <c r="J13" s="437">
        <f t="shared" si="2"/>
        <v>123.71199494594407</v>
      </c>
      <c r="K13" s="437">
        <f t="shared" si="3"/>
        <v>92.392720795571904</v>
      </c>
    </row>
    <row r="14" spans="1:11" ht="26.25" x14ac:dyDescent="0.25">
      <c r="A14" s="50"/>
      <c r="B14" s="121"/>
      <c r="C14" s="121">
        <v>634</v>
      </c>
      <c r="D14" s="60"/>
      <c r="E14" s="153" t="s">
        <v>153</v>
      </c>
      <c r="F14" s="61">
        <f>SUM(F15)</f>
        <v>0</v>
      </c>
      <c r="G14" s="61">
        <f t="shared" ref="G14:I14" si="5">SUM(G15)</f>
        <v>0</v>
      </c>
      <c r="H14" s="61">
        <f t="shared" si="5"/>
        <v>0</v>
      </c>
      <c r="I14" s="61">
        <f t="shared" si="5"/>
        <v>0</v>
      </c>
      <c r="J14" s="352" t="e">
        <f t="shared" si="2"/>
        <v>#DIV/0!</v>
      </c>
      <c r="K14" s="352" t="e">
        <f t="shared" si="3"/>
        <v>#DIV/0!</v>
      </c>
    </row>
    <row r="15" spans="1:11" ht="26.25" x14ac:dyDescent="0.25">
      <c r="A15" s="11"/>
      <c r="B15" s="15"/>
      <c r="C15" s="15"/>
      <c r="D15" s="143">
        <v>6341</v>
      </c>
      <c r="E15" s="154" t="s">
        <v>154</v>
      </c>
      <c r="F15" s="136"/>
      <c r="G15" s="136"/>
      <c r="H15" s="136"/>
      <c r="I15" s="147"/>
      <c r="J15" s="360" t="e">
        <f t="shared" si="2"/>
        <v>#DIV/0!</v>
      </c>
      <c r="K15" s="360" t="e">
        <f t="shared" si="3"/>
        <v>#DIV/0!</v>
      </c>
    </row>
    <row r="16" spans="1:11" ht="26.25" x14ac:dyDescent="0.25">
      <c r="A16" s="125"/>
      <c r="B16" s="126"/>
      <c r="C16" s="126">
        <v>636</v>
      </c>
      <c r="D16" s="145"/>
      <c r="E16" s="153" t="s">
        <v>132</v>
      </c>
      <c r="F16" s="61">
        <f>SUM(F17+F18)</f>
        <v>1274522.45</v>
      </c>
      <c r="G16" s="61">
        <v>1723540</v>
      </c>
      <c r="H16" s="61">
        <f t="shared" ref="H16:I16" si="6">SUM(H17+H18)</f>
        <v>0</v>
      </c>
      <c r="I16" s="61">
        <f t="shared" si="6"/>
        <v>1592425.5</v>
      </c>
      <c r="J16" s="352">
        <f t="shared" si="2"/>
        <v>124.94291489333908</v>
      </c>
      <c r="K16" s="352">
        <f t="shared" si="3"/>
        <v>92.392720795571904</v>
      </c>
    </row>
    <row r="17" spans="1:11" ht="39" x14ac:dyDescent="0.25">
      <c r="A17" s="137"/>
      <c r="B17" s="44"/>
      <c r="C17" s="44"/>
      <c r="D17" s="143">
        <v>6361</v>
      </c>
      <c r="E17" s="154" t="s">
        <v>155</v>
      </c>
      <c r="F17" s="136">
        <v>1267014.76</v>
      </c>
      <c r="G17" s="136"/>
      <c r="H17" s="136"/>
      <c r="I17" s="147">
        <v>1584149.88</v>
      </c>
      <c r="J17" s="360">
        <f t="shared" si="2"/>
        <v>125.03010462166991</v>
      </c>
      <c r="K17" s="360" t="e">
        <f t="shared" si="3"/>
        <v>#DIV/0!</v>
      </c>
    </row>
    <row r="18" spans="1:11" ht="39" x14ac:dyDescent="0.25">
      <c r="A18" s="137"/>
      <c r="B18" s="44"/>
      <c r="C18" s="45"/>
      <c r="D18" s="143">
        <v>6362</v>
      </c>
      <c r="E18" s="154" t="s">
        <v>156</v>
      </c>
      <c r="F18" s="136">
        <v>7507.69</v>
      </c>
      <c r="G18" s="136"/>
      <c r="H18" s="136"/>
      <c r="I18" s="147">
        <v>8275.6200000000008</v>
      </c>
      <c r="J18" s="360">
        <f t="shared" si="2"/>
        <v>110.22857896370257</v>
      </c>
      <c r="K18" s="360" t="e">
        <f t="shared" si="3"/>
        <v>#DIV/0!</v>
      </c>
    </row>
    <row r="19" spans="1:11" s="135" customFormat="1" ht="26.25" x14ac:dyDescent="0.25">
      <c r="A19" s="123"/>
      <c r="B19" s="124"/>
      <c r="C19" s="128">
        <v>638</v>
      </c>
      <c r="D19" s="144"/>
      <c r="E19" s="152" t="s">
        <v>265</v>
      </c>
      <c r="F19" s="120">
        <v>12681.35</v>
      </c>
      <c r="G19" s="120"/>
      <c r="H19" s="120"/>
      <c r="I19" s="443">
        <f>I20+I21</f>
        <v>0</v>
      </c>
      <c r="J19" s="437"/>
      <c r="K19" s="437"/>
    </row>
    <row r="20" spans="1:11" s="135" customFormat="1" ht="26.25" x14ac:dyDescent="0.25">
      <c r="A20" s="137"/>
      <c r="B20" s="44"/>
      <c r="C20" s="45"/>
      <c r="D20" s="143">
        <v>6381</v>
      </c>
      <c r="E20" s="154" t="s">
        <v>266</v>
      </c>
      <c r="F20" s="136">
        <v>12681.35</v>
      </c>
      <c r="G20" s="136"/>
      <c r="H20" s="136"/>
      <c r="I20" s="147"/>
      <c r="J20" s="360"/>
      <c r="K20" s="360"/>
    </row>
    <row r="21" spans="1:11" s="135" customFormat="1" ht="26.25" x14ac:dyDescent="0.25">
      <c r="A21" s="137"/>
      <c r="B21" s="44"/>
      <c r="C21" s="45"/>
      <c r="D21" s="143">
        <v>6382</v>
      </c>
      <c r="E21" s="154" t="s">
        <v>267</v>
      </c>
      <c r="F21" s="136"/>
      <c r="G21" s="136"/>
      <c r="H21" s="136"/>
      <c r="I21" s="147"/>
      <c r="J21" s="360"/>
      <c r="K21" s="360"/>
    </row>
    <row r="22" spans="1:11" x14ac:dyDescent="0.25">
      <c r="A22" s="123"/>
      <c r="B22" s="124">
        <v>64</v>
      </c>
      <c r="C22" s="128"/>
      <c r="D22" s="144"/>
      <c r="E22" s="152" t="s">
        <v>47</v>
      </c>
      <c r="F22" s="120">
        <f>SUM(F23)</f>
        <v>0.06</v>
      </c>
      <c r="G22" s="120">
        <f t="shared" ref="G22:I22" si="7">SUM(G23)</f>
        <v>1</v>
      </c>
      <c r="H22" s="120">
        <f t="shared" si="7"/>
        <v>0</v>
      </c>
      <c r="I22" s="120">
        <f t="shared" si="7"/>
        <v>0</v>
      </c>
      <c r="J22" s="437">
        <f t="shared" si="2"/>
        <v>0</v>
      </c>
      <c r="K22" s="437">
        <f t="shared" ref="K22:K44" si="8">SUM(I22/G22*100)</f>
        <v>0</v>
      </c>
    </row>
    <row r="23" spans="1:11" x14ac:dyDescent="0.25">
      <c r="A23" s="125"/>
      <c r="B23" s="126"/>
      <c r="C23" s="127">
        <v>641</v>
      </c>
      <c r="D23" s="145"/>
      <c r="E23" s="153" t="s">
        <v>133</v>
      </c>
      <c r="F23" s="61">
        <f>SUM(F24)</f>
        <v>0.06</v>
      </c>
      <c r="G23" s="61">
        <v>1</v>
      </c>
      <c r="H23" s="61">
        <f t="shared" ref="H23:I23" si="9">SUM(H24)</f>
        <v>0</v>
      </c>
      <c r="I23" s="61">
        <f t="shared" si="9"/>
        <v>0</v>
      </c>
      <c r="J23" s="352">
        <f t="shared" si="2"/>
        <v>0</v>
      </c>
      <c r="K23" s="352">
        <f t="shared" si="8"/>
        <v>0</v>
      </c>
    </row>
    <row r="24" spans="1:11" ht="26.25" x14ac:dyDescent="0.25">
      <c r="A24" s="137"/>
      <c r="B24" s="44"/>
      <c r="C24" s="45"/>
      <c r="D24" s="143">
        <v>6413</v>
      </c>
      <c r="E24" s="154" t="s">
        <v>134</v>
      </c>
      <c r="F24" s="136">
        <v>0.06</v>
      </c>
      <c r="G24" s="136"/>
      <c r="H24" s="136"/>
      <c r="I24" s="147"/>
      <c r="J24" s="360">
        <f t="shared" si="2"/>
        <v>0</v>
      </c>
      <c r="K24" s="360" t="e">
        <f t="shared" si="8"/>
        <v>#DIV/0!</v>
      </c>
    </row>
    <row r="25" spans="1:11" ht="39" x14ac:dyDescent="0.25">
      <c r="A25" s="123"/>
      <c r="B25" s="124">
        <v>65</v>
      </c>
      <c r="C25" s="128"/>
      <c r="D25" s="144"/>
      <c r="E25" s="152" t="s">
        <v>46</v>
      </c>
      <c r="F25" s="120">
        <f>SUM(F26)</f>
        <v>7304.69</v>
      </c>
      <c r="G25" s="120">
        <f t="shared" ref="G25:I25" si="10">SUM(G26)</f>
        <v>5000</v>
      </c>
      <c r="H25" s="120">
        <f t="shared" si="10"/>
        <v>0</v>
      </c>
      <c r="I25" s="120">
        <f t="shared" si="10"/>
        <v>4200.47</v>
      </c>
      <c r="J25" s="437">
        <f t="shared" si="2"/>
        <v>57.503740747382849</v>
      </c>
      <c r="K25" s="437">
        <f t="shared" si="8"/>
        <v>84.009399999999999</v>
      </c>
    </row>
    <row r="26" spans="1:11" x14ac:dyDescent="0.25">
      <c r="A26" s="125"/>
      <c r="B26" s="126"/>
      <c r="C26" s="127">
        <v>652</v>
      </c>
      <c r="D26" s="145"/>
      <c r="E26" s="153" t="s">
        <v>135</v>
      </c>
      <c r="F26" s="61">
        <f>SUM(F27)</f>
        <v>7304.69</v>
      </c>
      <c r="G26" s="61">
        <v>5000</v>
      </c>
      <c r="H26" s="61">
        <f t="shared" ref="H26:I26" si="11">SUM(H27)</f>
        <v>0</v>
      </c>
      <c r="I26" s="61">
        <f t="shared" si="11"/>
        <v>4200.47</v>
      </c>
      <c r="J26" s="352">
        <f t="shared" si="2"/>
        <v>57.503740747382849</v>
      </c>
      <c r="K26" s="352">
        <f t="shared" si="8"/>
        <v>84.009399999999999</v>
      </c>
    </row>
    <row r="27" spans="1:11" x14ac:dyDescent="0.25">
      <c r="A27" s="137"/>
      <c r="B27" s="44"/>
      <c r="C27" s="45"/>
      <c r="D27" s="143">
        <v>6526</v>
      </c>
      <c r="E27" s="154" t="s">
        <v>136</v>
      </c>
      <c r="F27" s="136">
        <v>7304.69</v>
      </c>
      <c r="G27" s="136"/>
      <c r="H27" s="136"/>
      <c r="I27" s="147">
        <v>4200.47</v>
      </c>
      <c r="J27" s="360">
        <f t="shared" si="2"/>
        <v>57.503740747382849</v>
      </c>
      <c r="K27" s="360" t="e">
        <f t="shared" si="8"/>
        <v>#DIV/0!</v>
      </c>
    </row>
    <row r="28" spans="1:11" ht="51.75" x14ac:dyDescent="0.25">
      <c r="A28" s="192"/>
      <c r="B28" s="192">
        <v>66</v>
      </c>
      <c r="C28" s="117"/>
      <c r="D28" s="193"/>
      <c r="E28" s="194" t="s">
        <v>213</v>
      </c>
      <c r="F28" s="158">
        <f>SUM(F29+F31)</f>
        <v>31738.27</v>
      </c>
      <c r="G28" s="158">
        <f t="shared" ref="G28:I28" si="12">SUM(G29+G31)</f>
        <v>28828</v>
      </c>
      <c r="H28" s="158">
        <f t="shared" si="12"/>
        <v>0</v>
      </c>
      <c r="I28" s="158">
        <f t="shared" si="12"/>
        <v>28585.73</v>
      </c>
      <c r="J28" s="437">
        <f t="shared" si="2"/>
        <v>90.067070448389273</v>
      </c>
      <c r="K28" s="437">
        <f t="shared" si="8"/>
        <v>99.159601776051062</v>
      </c>
    </row>
    <row r="29" spans="1:11" ht="26.25" x14ac:dyDescent="0.25">
      <c r="A29" s="53"/>
      <c r="B29" s="54"/>
      <c r="C29" s="74">
        <v>661</v>
      </c>
      <c r="D29" s="145">
        <v>661</v>
      </c>
      <c r="E29" s="153" t="s">
        <v>145</v>
      </c>
      <c r="F29" s="61">
        <f>SUM(F30)</f>
        <v>30923.09</v>
      </c>
      <c r="G29" s="61">
        <v>28028</v>
      </c>
      <c r="H29" s="61">
        <f t="shared" ref="H29:I29" si="13">SUM(H30)</f>
        <v>0</v>
      </c>
      <c r="I29" s="61">
        <f t="shared" si="13"/>
        <v>28585.73</v>
      </c>
      <c r="J29" s="352">
        <f t="shared" si="2"/>
        <v>92.441376330761244</v>
      </c>
      <c r="K29" s="352">
        <f t="shared" si="8"/>
        <v>101.98990295418866</v>
      </c>
    </row>
    <row r="30" spans="1:11" x14ac:dyDescent="0.25">
      <c r="A30" s="15"/>
      <c r="B30" s="15"/>
      <c r="C30" s="26"/>
      <c r="D30" s="143">
        <v>6615</v>
      </c>
      <c r="E30" s="154" t="s">
        <v>146</v>
      </c>
      <c r="F30" s="136">
        <v>30923.09</v>
      </c>
      <c r="G30" s="136"/>
      <c r="H30" s="10"/>
      <c r="I30" s="148">
        <v>28585.73</v>
      </c>
      <c r="J30" s="360">
        <f t="shared" si="2"/>
        <v>92.441376330761244</v>
      </c>
      <c r="K30" s="360" t="e">
        <f t="shared" si="8"/>
        <v>#DIV/0!</v>
      </c>
    </row>
    <row r="31" spans="1:11" ht="39" x14ac:dyDescent="0.25">
      <c r="A31" s="208"/>
      <c r="B31" s="168"/>
      <c r="C31" s="168">
        <v>663</v>
      </c>
      <c r="D31" s="189"/>
      <c r="E31" s="248" t="s">
        <v>157</v>
      </c>
      <c r="F31" s="187">
        <f>SUM(F32+F33)</f>
        <v>815.18</v>
      </c>
      <c r="G31" s="187">
        <v>800</v>
      </c>
      <c r="H31" s="187">
        <f t="shared" ref="H31:I31" si="14">SUM(H32+H33)</f>
        <v>0</v>
      </c>
      <c r="I31" s="187">
        <f t="shared" si="14"/>
        <v>0</v>
      </c>
      <c r="J31" s="352">
        <f t="shared" si="2"/>
        <v>0</v>
      </c>
      <c r="K31" s="352">
        <f t="shared" si="8"/>
        <v>0</v>
      </c>
    </row>
    <row r="32" spans="1:11" x14ac:dyDescent="0.25">
      <c r="A32" s="135"/>
      <c r="B32" s="140"/>
      <c r="C32" s="140"/>
      <c r="D32" s="188">
        <v>6631</v>
      </c>
      <c r="E32" s="249" t="s">
        <v>158</v>
      </c>
      <c r="F32" s="142">
        <v>815.18</v>
      </c>
      <c r="G32" s="142"/>
      <c r="H32" s="142"/>
      <c r="I32" s="142"/>
      <c r="J32" s="360">
        <f t="shared" si="2"/>
        <v>0</v>
      </c>
      <c r="K32" s="360" t="e">
        <f t="shared" si="8"/>
        <v>#DIV/0!</v>
      </c>
    </row>
    <row r="33" spans="1:11" s="135" customFormat="1" x14ac:dyDescent="0.25">
      <c r="A33" s="209"/>
      <c r="B33" s="140"/>
      <c r="C33" s="140"/>
      <c r="D33" s="157">
        <v>6632</v>
      </c>
      <c r="E33" s="249" t="s">
        <v>214</v>
      </c>
      <c r="F33" s="142"/>
      <c r="G33" s="142"/>
      <c r="H33" s="142"/>
      <c r="I33" s="142"/>
      <c r="J33" s="360" t="e">
        <f t="shared" si="2"/>
        <v>#DIV/0!</v>
      </c>
      <c r="K33" s="360" t="e">
        <f t="shared" si="8"/>
        <v>#DIV/0!</v>
      </c>
    </row>
    <row r="34" spans="1:11" ht="41.45" customHeight="1" x14ac:dyDescent="0.25">
      <c r="A34" s="210"/>
      <c r="B34" s="190">
        <v>67</v>
      </c>
      <c r="C34" s="190"/>
      <c r="D34" s="190"/>
      <c r="E34" s="250" t="s">
        <v>159</v>
      </c>
      <c r="F34" s="216">
        <f>SUM(F35)</f>
        <v>237646.36</v>
      </c>
      <c r="G34" s="216">
        <f t="shared" ref="G34:I34" si="15">SUM(G35)</f>
        <v>238962</v>
      </c>
      <c r="H34" s="216">
        <f t="shared" si="15"/>
        <v>0</v>
      </c>
      <c r="I34" s="216">
        <f t="shared" si="15"/>
        <v>237880.94</v>
      </c>
      <c r="J34" s="437">
        <f t="shared" si="2"/>
        <v>100.09870969620576</v>
      </c>
      <c r="K34" s="437">
        <f t="shared" si="8"/>
        <v>99.547601710732252</v>
      </c>
    </row>
    <row r="35" spans="1:11" ht="38.25" x14ac:dyDescent="0.25">
      <c r="A35" s="211"/>
      <c r="B35" s="191"/>
      <c r="C35" s="195">
        <v>671</v>
      </c>
      <c r="D35" s="195"/>
      <c r="E35" s="226" t="s">
        <v>269</v>
      </c>
      <c r="F35" s="217">
        <f>SUM(F36+F37)</f>
        <v>237646.36</v>
      </c>
      <c r="G35" s="217">
        <v>238962</v>
      </c>
      <c r="H35" s="217">
        <f t="shared" ref="H35:I35" si="16">SUM(H36+H37)</f>
        <v>0</v>
      </c>
      <c r="I35" s="217">
        <f t="shared" si="16"/>
        <v>237880.94</v>
      </c>
      <c r="J35" s="352">
        <f t="shared" si="2"/>
        <v>100.09870969620576</v>
      </c>
      <c r="K35" s="352">
        <f t="shared" si="8"/>
        <v>99.547601710732252</v>
      </c>
    </row>
    <row r="36" spans="1:11" ht="25.5" x14ac:dyDescent="0.25">
      <c r="A36" s="3"/>
      <c r="B36" s="116"/>
      <c r="C36" s="116"/>
      <c r="D36" s="99">
        <v>6711</v>
      </c>
      <c r="E36" s="156" t="s">
        <v>160</v>
      </c>
      <c r="F36" s="356">
        <v>237646.36</v>
      </c>
      <c r="G36" s="109"/>
      <c r="H36" s="109"/>
      <c r="I36" s="430">
        <v>235191.28</v>
      </c>
      <c r="J36" s="360">
        <f t="shared" si="2"/>
        <v>98.966918744305616</v>
      </c>
      <c r="K36" s="360" t="e">
        <f t="shared" si="8"/>
        <v>#DIV/0!</v>
      </c>
    </row>
    <row r="37" spans="1:11" s="135" customFormat="1" ht="25.5" x14ac:dyDescent="0.25">
      <c r="A37" s="3"/>
      <c r="B37" s="116"/>
      <c r="C37" s="116"/>
      <c r="D37" s="99">
        <v>6712</v>
      </c>
      <c r="E37" s="156" t="s">
        <v>215</v>
      </c>
      <c r="F37" s="356"/>
      <c r="G37" s="109"/>
      <c r="H37" s="109"/>
      <c r="I37" s="430">
        <v>2689.66</v>
      </c>
      <c r="J37" s="360" t="e">
        <f t="shared" si="2"/>
        <v>#DIV/0!</v>
      </c>
      <c r="K37" s="360" t="e">
        <f t="shared" si="8"/>
        <v>#DIV/0!</v>
      </c>
    </row>
    <row r="38" spans="1:11" ht="25.5" x14ac:dyDescent="0.25">
      <c r="A38" s="56">
        <v>7</v>
      </c>
      <c r="B38" s="57"/>
      <c r="C38" s="57"/>
      <c r="D38" s="57"/>
      <c r="E38" s="225" t="s">
        <v>6</v>
      </c>
      <c r="F38" s="212">
        <f>SUM(F40)</f>
        <v>0</v>
      </c>
      <c r="G38" s="213"/>
      <c r="H38" s="213"/>
      <c r="I38" s="214"/>
      <c r="J38" s="436" t="e">
        <f t="shared" si="2"/>
        <v>#DIV/0!</v>
      </c>
      <c r="K38" s="436" t="e">
        <f t="shared" si="8"/>
        <v>#DIV/0!</v>
      </c>
    </row>
    <row r="39" spans="1:11" ht="25.5" x14ac:dyDescent="0.25">
      <c r="A39" s="20"/>
      <c r="B39" s="196">
        <v>72</v>
      </c>
      <c r="C39" s="197"/>
      <c r="D39" s="196"/>
      <c r="E39" s="198" t="s">
        <v>21</v>
      </c>
      <c r="F39" s="215">
        <f>SUM(F40)</f>
        <v>0</v>
      </c>
      <c r="G39" s="215">
        <f t="shared" ref="G39:I39" si="17">SUM(G40)</f>
        <v>0</v>
      </c>
      <c r="H39" s="215">
        <f t="shared" si="17"/>
        <v>0</v>
      </c>
      <c r="I39" s="215">
        <f t="shared" si="17"/>
        <v>0</v>
      </c>
      <c r="J39" s="437" t="e">
        <f t="shared" si="2"/>
        <v>#DIV/0!</v>
      </c>
      <c r="K39" s="437" t="e">
        <f t="shared" si="8"/>
        <v>#DIV/0!</v>
      </c>
    </row>
    <row r="40" spans="1:11" ht="15.75" customHeight="1" x14ac:dyDescent="0.25">
      <c r="A40" s="50"/>
      <c r="B40" s="50"/>
      <c r="C40" s="121">
        <v>721</v>
      </c>
      <c r="D40" s="146"/>
      <c r="E40" s="155" t="s">
        <v>161</v>
      </c>
      <c r="F40" s="52">
        <f>SUM(F41)</f>
        <v>0</v>
      </c>
      <c r="G40" s="52"/>
      <c r="H40" s="52"/>
      <c r="I40" s="52"/>
      <c r="J40" s="352" t="e">
        <f t="shared" si="2"/>
        <v>#DIV/0!</v>
      </c>
      <c r="K40" s="352" t="e">
        <f t="shared" si="8"/>
        <v>#DIV/0!</v>
      </c>
    </row>
    <row r="41" spans="1:11" ht="15.75" customHeight="1" x14ac:dyDescent="0.25">
      <c r="A41" s="11"/>
      <c r="B41" s="15"/>
      <c r="C41" s="15"/>
      <c r="D41" s="143">
        <v>7211</v>
      </c>
      <c r="E41" s="154" t="s">
        <v>162</v>
      </c>
      <c r="F41" s="136"/>
      <c r="G41" s="136"/>
      <c r="H41" s="136"/>
      <c r="I41" s="147"/>
      <c r="J41" s="360" t="e">
        <f t="shared" si="2"/>
        <v>#DIV/0!</v>
      </c>
      <c r="K41" s="360" t="e">
        <f t="shared" si="8"/>
        <v>#DIV/0!</v>
      </c>
    </row>
    <row r="42" spans="1:11" x14ac:dyDescent="0.25">
      <c r="A42" s="137"/>
      <c r="B42" s="137"/>
      <c r="C42" s="137"/>
      <c r="D42" s="143" t="s">
        <v>163</v>
      </c>
      <c r="E42" s="154"/>
      <c r="F42" s="136"/>
      <c r="G42" s="136"/>
      <c r="H42" s="136"/>
      <c r="I42" s="147"/>
      <c r="J42" s="360" t="e">
        <f t="shared" si="2"/>
        <v>#DIV/0!</v>
      </c>
      <c r="K42" s="360" t="e">
        <f t="shared" si="8"/>
        <v>#DIV/0!</v>
      </c>
    </row>
    <row r="43" spans="1:11" x14ac:dyDescent="0.25">
      <c r="A43" s="137"/>
      <c r="B43" s="137"/>
      <c r="C43" s="137"/>
      <c r="D43" s="143"/>
      <c r="E43" s="154"/>
      <c r="F43" s="136"/>
      <c r="G43" s="136"/>
      <c r="H43" s="136"/>
      <c r="I43" s="147"/>
      <c r="J43" s="360" t="e">
        <f t="shared" si="2"/>
        <v>#DIV/0!</v>
      </c>
      <c r="K43" s="360" t="e">
        <f t="shared" si="8"/>
        <v>#DIV/0!</v>
      </c>
    </row>
    <row r="44" spans="1:11" x14ac:dyDescent="0.25">
      <c r="A44" s="137"/>
      <c r="B44" s="44"/>
      <c r="C44" s="45"/>
      <c r="D44" s="143"/>
      <c r="E44" s="154"/>
      <c r="F44" s="136"/>
      <c r="G44" s="136"/>
      <c r="H44" s="136"/>
      <c r="I44" s="147"/>
      <c r="J44" s="360" t="e">
        <f t="shared" si="2"/>
        <v>#DIV/0!</v>
      </c>
      <c r="K44" s="360" t="e">
        <f t="shared" si="8"/>
        <v>#DIV/0!</v>
      </c>
    </row>
    <row r="45" spans="1:11" ht="39" x14ac:dyDescent="0.25">
      <c r="A45" s="139"/>
      <c r="B45" s="179"/>
      <c r="C45" s="180"/>
      <c r="D45" s="181"/>
      <c r="E45" s="169" t="s">
        <v>147</v>
      </c>
      <c r="F45" s="169" t="s">
        <v>148</v>
      </c>
      <c r="G45" s="169" t="s">
        <v>149</v>
      </c>
      <c r="H45" s="170" t="s">
        <v>150</v>
      </c>
      <c r="I45" s="169" t="s">
        <v>151</v>
      </c>
      <c r="J45" s="151" t="s">
        <v>212</v>
      </c>
      <c r="K45" s="151" t="s">
        <v>273</v>
      </c>
    </row>
    <row r="46" spans="1:11" x14ac:dyDescent="0.25">
      <c r="A46" s="201"/>
      <c r="B46" s="202"/>
      <c r="C46" s="203"/>
      <c r="D46" s="204"/>
      <c r="E46" s="149">
        <v>1</v>
      </c>
      <c r="F46" s="150">
        <v>2</v>
      </c>
      <c r="G46" s="150">
        <v>3</v>
      </c>
      <c r="H46" s="150">
        <v>4</v>
      </c>
      <c r="I46" s="150">
        <v>5</v>
      </c>
      <c r="J46" s="205">
        <v>6</v>
      </c>
      <c r="K46" s="205">
        <v>7</v>
      </c>
    </row>
    <row r="47" spans="1:11" x14ac:dyDescent="0.25">
      <c r="A47" s="176"/>
      <c r="B47" s="177"/>
      <c r="C47" s="178"/>
      <c r="D47" s="182"/>
      <c r="E47" s="199" t="s">
        <v>10</v>
      </c>
      <c r="F47" s="68">
        <f>SUM(F48+F106)</f>
        <v>1559799.2400000002</v>
      </c>
      <c r="G47" s="68">
        <f>SUM(G48+G106)</f>
        <v>2007997</v>
      </c>
      <c r="H47" s="68">
        <f>SUM(H48+H106)</f>
        <v>0</v>
      </c>
      <c r="I47" s="68">
        <f>SUM(I48+I106)</f>
        <v>1871280.1700000002</v>
      </c>
      <c r="J47" s="438">
        <f>SUM(I47/F47*100)</f>
        <v>119.96929617685927</v>
      </c>
      <c r="K47" s="438">
        <f>I47/G47*100</f>
        <v>93.191382756049947</v>
      </c>
    </row>
    <row r="48" spans="1:11" x14ac:dyDescent="0.25">
      <c r="A48" s="65">
        <v>3</v>
      </c>
      <c r="B48" s="174"/>
      <c r="C48" s="175"/>
      <c r="D48" s="183"/>
      <c r="E48" s="200" t="s">
        <v>7</v>
      </c>
      <c r="F48" s="138">
        <f>SUM(F49+F59+F92+F98+F102)</f>
        <v>1540112.9000000001</v>
      </c>
      <c r="G48" s="138">
        <f>SUM(G49+G59+G92+G98+G102)</f>
        <v>1962110</v>
      </c>
      <c r="H48" s="138">
        <f>SUM(H49+H59+H92+H98+H102)</f>
        <v>0</v>
      </c>
      <c r="I48" s="138">
        <f>SUM(I49+I59+I92+I98+I102)</f>
        <v>1828457.1700000002</v>
      </c>
      <c r="J48" s="439">
        <f t="shared" ref="J48:J117" si="18">SUM(I48/F48*100)</f>
        <v>118.72228133405025</v>
      </c>
      <c r="K48" s="439">
        <f t="shared" ref="K48:K111" si="19">I48/G48*100</f>
        <v>93.188311052897149</v>
      </c>
    </row>
    <row r="49" spans="1:11" x14ac:dyDescent="0.25">
      <c r="A49" s="167"/>
      <c r="B49" s="167">
        <v>31</v>
      </c>
      <c r="C49" s="167"/>
      <c r="D49" s="184"/>
      <c r="E49" s="251" t="s">
        <v>8</v>
      </c>
      <c r="F49" s="185">
        <f>SUM(F50+F54+F56)</f>
        <v>1259778.2600000002</v>
      </c>
      <c r="G49" s="185">
        <f t="shared" ref="G49:I49" si="20">SUM(G50+G54+G56)</f>
        <v>1584515</v>
      </c>
      <c r="H49" s="185">
        <f t="shared" si="20"/>
        <v>0</v>
      </c>
      <c r="I49" s="185">
        <f t="shared" si="20"/>
        <v>1466026.51</v>
      </c>
      <c r="J49" s="440">
        <f t="shared" si="18"/>
        <v>116.37178990531237</v>
      </c>
      <c r="K49" s="440">
        <f t="shared" si="19"/>
        <v>92.522097297911358</v>
      </c>
    </row>
    <row r="50" spans="1:11" x14ac:dyDescent="0.25">
      <c r="A50" s="168"/>
      <c r="B50" s="168"/>
      <c r="C50" s="168">
        <v>311</v>
      </c>
      <c r="D50" s="186"/>
      <c r="E50" s="252" t="s">
        <v>164</v>
      </c>
      <c r="F50" s="187">
        <f>SUM(F51:F53)</f>
        <v>1041913.31</v>
      </c>
      <c r="G50" s="187">
        <v>1307605</v>
      </c>
      <c r="H50" s="187">
        <f t="shared" ref="H50:I50" si="21">SUM(H51:H53)</f>
        <v>0</v>
      </c>
      <c r="I50" s="187">
        <f t="shared" si="21"/>
        <v>1210938.25</v>
      </c>
      <c r="J50" s="441">
        <f t="shared" si="18"/>
        <v>116.22255310281045</v>
      </c>
      <c r="K50" s="441">
        <f t="shared" si="19"/>
        <v>92.60734319614869</v>
      </c>
    </row>
    <row r="51" spans="1:11" x14ac:dyDescent="0.25">
      <c r="A51" s="140"/>
      <c r="B51" s="140"/>
      <c r="C51" s="140"/>
      <c r="D51" s="188">
        <v>3111</v>
      </c>
      <c r="E51" s="253" t="s">
        <v>165</v>
      </c>
      <c r="F51" s="142">
        <v>1041913.31</v>
      </c>
      <c r="G51" s="142"/>
      <c r="H51" s="142"/>
      <c r="I51" s="142">
        <v>1210938.25</v>
      </c>
      <c r="J51" s="442">
        <f t="shared" si="18"/>
        <v>116.22255310281045</v>
      </c>
      <c r="K51" s="442" t="e">
        <f t="shared" si="19"/>
        <v>#DIV/0!</v>
      </c>
    </row>
    <row r="52" spans="1:11" x14ac:dyDescent="0.25">
      <c r="A52" s="140"/>
      <c r="B52" s="140"/>
      <c r="C52" s="140"/>
      <c r="D52" s="188">
        <v>3113</v>
      </c>
      <c r="E52" s="253" t="s">
        <v>166</v>
      </c>
      <c r="F52" s="142"/>
      <c r="G52" s="142"/>
      <c r="H52" s="142"/>
      <c r="I52" s="142"/>
      <c r="J52" s="442" t="e">
        <f t="shared" si="18"/>
        <v>#DIV/0!</v>
      </c>
      <c r="K52" s="442" t="e">
        <f t="shared" si="19"/>
        <v>#DIV/0!</v>
      </c>
    </row>
    <row r="53" spans="1:11" s="135" customFormat="1" x14ac:dyDescent="0.25">
      <c r="A53" s="140"/>
      <c r="B53" s="140"/>
      <c r="C53" s="140"/>
      <c r="D53" s="188">
        <v>3114</v>
      </c>
      <c r="E53" s="253" t="s">
        <v>219</v>
      </c>
      <c r="F53" s="142"/>
      <c r="G53" s="142"/>
      <c r="H53" s="142"/>
      <c r="I53" s="142"/>
      <c r="J53" s="442" t="e">
        <f t="shared" si="18"/>
        <v>#DIV/0!</v>
      </c>
      <c r="K53" s="442" t="e">
        <f t="shared" si="19"/>
        <v>#DIV/0!</v>
      </c>
    </row>
    <row r="54" spans="1:11" x14ac:dyDescent="0.25">
      <c r="A54" s="168"/>
      <c r="B54" s="168"/>
      <c r="C54" s="168">
        <v>312</v>
      </c>
      <c r="D54" s="186"/>
      <c r="E54" s="252" t="s">
        <v>167</v>
      </c>
      <c r="F54" s="187">
        <f>SUM(F55)</f>
        <v>48155.82</v>
      </c>
      <c r="G54" s="187">
        <v>63630</v>
      </c>
      <c r="H54" s="187">
        <f t="shared" ref="H54:I54" si="22">SUM(H55)</f>
        <v>0</v>
      </c>
      <c r="I54" s="187">
        <f t="shared" si="22"/>
        <v>57280.72</v>
      </c>
      <c r="J54" s="441">
        <f t="shared" si="18"/>
        <v>118.94869612852609</v>
      </c>
      <c r="K54" s="441">
        <f t="shared" si="19"/>
        <v>90.021562156215623</v>
      </c>
    </row>
    <row r="55" spans="1:11" x14ac:dyDescent="0.25">
      <c r="A55" s="140"/>
      <c r="B55" s="140"/>
      <c r="C55" s="140"/>
      <c r="D55" s="188">
        <v>3121</v>
      </c>
      <c r="E55" s="253" t="s">
        <v>167</v>
      </c>
      <c r="F55" s="142">
        <v>48155.82</v>
      </c>
      <c r="G55" s="142"/>
      <c r="H55" s="142"/>
      <c r="I55" s="142">
        <v>57280.72</v>
      </c>
      <c r="J55" s="442">
        <f t="shared" si="18"/>
        <v>118.94869612852609</v>
      </c>
      <c r="K55" s="442" t="e">
        <f t="shared" si="19"/>
        <v>#DIV/0!</v>
      </c>
    </row>
    <row r="56" spans="1:11" x14ac:dyDescent="0.25">
      <c r="A56" s="168"/>
      <c r="B56" s="168"/>
      <c r="C56" s="168">
        <v>313</v>
      </c>
      <c r="D56" s="186"/>
      <c r="E56" s="252" t="s">
        <v>168</v>
      </c>
      <c r="F56" s="187">
        <f>SUM(F57+F58)</f>
        <v>169709.13</v>
      </c>
      <c r="G56" s="187">
        <v>213280</v>
      </c>
      <c r="H56" s="187">
        <f t="shared" ref="H56:I56" si="23">SUM(H57+H58)</f>
        <v>0</v>
      </c>
      <c r="I56" s="187">
        <f t="shared" si="23"/>
        <v>197807.54</v>
      </c>
      <c r="J56" s="441">
        <f t="shared" si="18"/>
        <v>116.55680516422422</v>
      </c>
      <c r="K56" s="441">
        <f t="shared" si="19"/>
        <v>92.745470742685683</v>
      </c>
    </row>
    <row r="57" spans="1:11" x14ac:dyDescent="0.25">
      <c r="A57" s="140"/>
      <c r="B57" s="140"/>
      <c r="C57" s="140"/>
      <c r="D57" s="188">
        <v>3132</v>
      </c>
      <c r="E57" s="253" t="s">
        <v>169</v>
      </c>
      <c r="F57" s="142">
        <v>169709.13</v>
      </c>
      <c r="G57" s="142"/>
      <c r="H57" s="142"/>
      <c r="I57" s="142">
        <v>197489.06</v>
      </c>
      <c r="J57" s="442">
        <f t="shared" si="18"/>
        <v>116.36914289761546</v>
      </c>
      <c r="K57" s="442" t="e">
        <f t="shared" si="19"/>
        <v>#DIV/0!</v>
      </c>
    </row>
    <row r="58" spans="1:11" x14ac:dyDescent="0.25">
      <c r="A58" s="140"/>
      <c r="B58" s="140"/>
      <c r="C58" s="140"/>
      <c r="D58" s="188">
        <v>3133</v>
      </c>
      <c r="E58" s="253" t="s">
        <v>170</v>
      </c>
      <c r="F58" s="140"/>
      <c r="G58" s="140"/>
      <c r="H58" s="140"/>
      <c r="I58" s="140">
        <v>318.48</v>
      </c>
      <c r="J58" s="442" t="e">
        <f t="shared" si="18"/>
        <v>#DIV/0!</v>
      </c>
      <c r="K58" s="442" t="e">
        <f t="shared" si="19"/>
        <v>#DIV/0!</v>
      </c>
    </row>
    <row r="59" spans="1:11" x14ac:dyDescent="0.25">
      <c r="A59" s="167"/>
      <c r="B59" s="167">
        <v>32</v>
      </c>
      <c r="C59" s="167"/>
      <c r="D59" s="184"/>
      <c r="E59" s="251" t="s">
        <v>16</v>
      </c>
      <c r="F59" s="185">
        <f>SUM(F60+F65+F72+F82+F84)</f>
        <v>231314.89999999997</v>
      </c>
      <c r="G59" s="185">
        <f>SUM(G60+G65+G72+G84)</f>
        <v>330701</v>
      </c>
      <c r="H59" s="185">
        <f>SUM(H60+H65+H72+H84)</f>
        <v>0</v>
      </c>
      <c r="I59" s="185">
        <f>SUM(I60+I65+I72+I84)</f>
        <v>315014.88</v>
      </c>
      <c r="J59" s="440">
        <f t="shared" si="18"/>
        <v>136.18443083433019</v>
      </c>
      <c r="K59" s="440">
        <f t="shared" si="19"/>
        <v>95.256706208931945</v>
      </c>
    </row>
    <row r="60" spans="1:11" x14ac:dyDescent="0.25">
      <c r="A60" s="168"/>
      <c r="B60" s="168"/>
      <c r="C60" s="168">
        <v>321</v>
      </c>
      <c r="D60" s="186"/>
      <c r="E60" s="252" t="s">
        <v>171</v>
      </c>
      <c r="F60" s="187">
        <f>SUM(F61:F64)</f>
        <v>51396.950000000004</v>
      </c>
      <c r="G60" s="187">
        <v>73619</v>
      </c>
      <c r="H60" s="187">
        <f t="shared" ref="H60:I60" si="24">SUM(H61:H64)</f>
        <v>0</v>
      </c>
      <c r="I60" s="187">
        <f t="shared" si="24"/>
        <v>68551.38</v>
      </c>
      <c r="J60" s="441">
        <f t="shared" si="18"/>
        <v>133.37635793563624</v>
      </c>
      <c r="K60" s="441">
        <f t="shared" si="19"/>
        <v>93.116423749303863</v>
      </c>
    </row>
    <row r="61" spans="1:11" x14ac:dyDescent="0.25">
      <c r="A61" s="140"/>
      <c r="B61" s="140"/>
      <c r="C61" s="140"/>
      <c r="D61" s="188">
        <v>3211</v>
      </c>
      <c r="E61" s="253" t="s">
        <v>172</v>
      </c>
      <c r="F61" s="142">
        <v>9128</v>
      </c>
      <c r="G61" s="142"/>
      <c r="H61" s="142"/>
      <c r="I61" s="142">
        <v>7181.54</v>
      </c>
      <c r="J61" s="442">
        <f t="shared" si="18"/>
        <v>78.675942156003515</v>
      </c>
      <c r="K61" s="442" t="e">
        <f t="shared" si="19"/>
        <v>#DIV/0!</v>
      </c>
    </row>
    <row r="62" spans="1:11" s="135" customFormat="1" ht="26.25" x14ac:dyDescent="0.25">
      <c r="A62" s="140"/>
      <c r="B62" s="140"/>
      <c r="C62" s="140"/>
      <c r="D62" s="188">
        <v>3212</v>
      </c>
      <c r="E62" s="253" t="s">
        <v>244</v>
      </c>
      <c r="F62" s="142">
        <v>40565.58</v>
      </c>
      <c r="G62" s="142"/>
      <c r="H62" s="142"/>
      <c r="I62" s="142">
        <v>53362.04</v>
      </c>
      <c r="J62" s="442">
        <f t="shared" si="18"/>
        <v>131.54511780677117</v>
      </c>
      <c r="K62" s="442" t="e">
        <f t="shared" si="19"/>
        <v>#DIV/0!</v>
      </c>
    </row>
    <row r="63" spans="1:11" x14ac:dyDescent="0.25">
      <c r="A63" s="140"/>
      <c r="B63" s="140"/>
      <c r="C63" s="140"/>
      <c r="D63" s="188">
        <v>3213</v>
      </c>
      <c r="E63" s="253" t="s">
        <v>173</v>
      </c>
      <c r="F63" s="140">
        <v>1703.37</v>
      </c>
      <c r="G63" s="142"/>
      <c r="H63" s="142"/>
      <c r="I63" s="142">
        <v>8007.8</v>
      </c>
      <c r="J63" s="442">
        <f t="shared" si="18"/>
        <v>470.1151247233426</v>
      </c>
      <c r="K63" s="442" t="e">
        <f t="shared" si="19"/>
        <v>#DIV/0!</v>
      </c>
    </row>
    <row r="64" spans="1:11" x14ac:dyDescent="0.25">
      <c r="A64" s="140"/>
      <c r="B64" s="140"/>
      <c r="C64" s="140"/>
      <c r="D64" s="188">
        <v>3214</v>
      </c>
      <c r="E64" s="253" t="s">
        <v>174</v>
      </c>
      <c r="F64" s="140"/>
      <c r="G64" s="140"/>
      <c r="H64" s="140"/>
      <c r="I64" s="140"/>
      <c r="J64" s="442" t="e">
        <f t="shared" si="18"/>
        <v>#DIV/0!</v>
      </c>
      <c r="K64" s="442" t="e">
        <f t="shared" si="19"/>
        <v>#DIV/0!</v>
      </c>
    </row>
    <row r="65" spans="1:11" x14ac:dyDescent="0.25">
      <c r="A65" s="168"/>
      <c r="B65" s="168"/>
      <c r="C65" s="168">
        <v>322</v>
      </c>
      <c r="D65" s="186"/>
      <c r="E65" s="252" t="s">
        <v>175</v>
      </c>
      <c r="F65" s="187">
        <f>SUM(F66:F71)</f>
        <v>42091.159999999996</v>
      </c>
      <c r="G65" s="187">
        <v>141100</v>
      </c>
      <c r="H65" s="187">
        <f t="shared" ref="H65:I65" si="25">SUM(H66:H71)</f>
        <v>0</v>
      </c>
      <c r="I65" s="187">
        <f t="shared" si="25"/>
        <v>135438.34</v>
      </c>
      <c r="J65" s="441">
        <f t="shared" si="18"/>
        <v>321.77383564624972</v>
      </c>
      <c r="K65" s="441">
        <f t="shared" si="19"/>
        <v>95.987484053862502</v>
      </c>
    </row>
    <row r="66" spans="1:11" x14ac:dyDescent="0.25">
      <c r="A66" s="140"/>
      <c r="B66" s="140"/>
      <c r="C66" s="140"/>
      <c r="D66" s="188">
        <v>3221</v>
      </c>
      <c r="E66" s="253" t="s">
        <v>176</v>
      </c>
      <c r="F66" s="142">
        <v>10885.21</v>
      </c>
      <c r="G66" s="142"/>
      <c r="H66" s="142"/>
      <c r="I66" s="142">
        <v>12043</v>
      </c>
      <c r="J66" s="442">
        <f t="shared" si="18"/>
        <v>110.6363588759427</v>
      </c>
      <c r="K66" s="442" t="e">
        <f t="shared" si="19"/>
        <v>#DIV/0!</v>
      </c>
    </row>
    <row r="67" spans="1:11" x14ac:dyDescent="0.25">
      <c r="A67" s="140"/>
      <c r="B67" s="140"/>
      <c r="C67" s="140"/>
      <c r="D67" s="188">
        <v>3222</v>
      </c>
      <c r="E67" s="253" t="s">
        <v>177</v>
      </c>
      <c r="F67" s="188">
        <v>2618.17</v>
      </c>
      <c r="G67" s="140"/>
      <c r="H67" s="140"/>
      <c r="I67" s="140">
        <v>103207.91</v>
      </c>
      <c r="J67" s="442">
        <f t="shared" si="18"/>
        <v>3941.9865784116391</v>
      </c>
      <c r="K67" s="442" t="e">
        <f t="shared" si="19"/>
        <v>#DIV/0!</v>
      </c>
    </row>
    <row r="68" spans="1:11" x14ac:dyDescent="0.25">
      <c r="A68" s="140"/>
      <c r="B68" s="140"/>
      <c r="C68" s="140"/>
      <c r="D68" s="188">
        <v>3223</v>
      </c>
      <c r="E68" s="253" t="s">
        <v>178</v>
      </c>
      <c r="F68" s="142">
        <v>23926.16</v>
      </c>
      <c r="G68" s="142"/>
      <c r="H68" s="142"/>
      <c r="I68" s="142">
        <v>13618.82</v>
      </c>
      <c r="J68" s="442">
        <f t="shared" si="18"/>
        <v>56.920207839452722</v>
      </c>
      <c r="K68" s="442" t="e">
        <f t="shared" si="19"/>
        <v>#DIV/0!</v>
      </c>
    </row>
    <row r="69" spans="1:11" ht="26.25" x14ac:dyDescent="0.25">
      <c r="A69" s="140"/>
      <c r="B69" s="140"/>
      <c r="C69" s="140"/>
      <c r="D69" s="188">
        <v>3224</v>
      </c>
      <c r="E69" s="253" t="s">
        <v>179</v>
      </c>
      <c r="F69" s="142">
        <v>2894.52</v>
      </c>
      <c r="G69" s="142"/>
      <c r="H69" s="142"/>
      <c r="I69" s="142">
        <v>3187.36</v>
      </c>
      <c r="J69" s="442">
        <f t="shared" si="18"/>
        <v>110.1170487680168</v>
      </c>
      <c r="K69" s="442" t="e">
        <f t="shared" si="19"/>
        <v>#DIV/0!</v>
      </c>
    </row>
    <row r="70" spans="1:11" x14ac:dyDescent="0.25">
      <c r="A70" s="140"/>
      <c r="B70" s="140"/>
      <c r="C70" s="140"/>
      <c r="D70" s="188">
        <v>3225</v>
      </c>
      <c r="E70" s="253" t="s">
        <v>180</v>
      </c>
      <c r="F70" s="140">
        <v>1767.1</v>
      </c>
      <c r="G70" s="140"/>
      <c r="H70" s="140"/>
      <c r="I70" s="140">
        <v>3381.25</v>
      </c>
      <c r="J70" s="442">
        <f t="shared" si="18"/>
        <v>191.34457585875165</v>
      </c>
      <c r="K70" s="442" t="e">
        <f t="shared" si="19"/>
        <v>#DIV/0!</v>
      </c>
    </row>
    <row r="71" spans="1:11" ht="26.25" x14ac:dyDescent="0.25">
      <c r="A71" s="140"/>
      <c r="B71" s="140"/>
      <c r="C71" s="140"/>
      <c r="D71" s="188">
        <v>3227</v>
      </c>
      <c r="E71" s="253" t="s">
        <v>181</v>
      </c>
      <c r="F71" s="140"/>
      <c r="G71" s="140"/>
      <c r="H71" s="140"/>
      <c r="I71" s="140"/>
      <c r="J71" s="442" t="e">
        <f t="shared" si="18"/>
        <v>#DIV/0!</v>
      </c>
      <c r="K71" s="442" t="e">
        <f t="shared" si="19"/>
        <v>#DIV/0!</v>
      </c>
    </row>
    <row r="72" spans="1:11" x14ac:dyDescent="0.25">
      <c r="A72" s="168"/>
      <c r="B72" s="168"/>
      <c r="C72" s="168">
        <v>323</v>
      </c>
      <c r="D72" s="186"/>
      <c r="E72" s="252" t="s">
        <v>182</v>
      </c>
      <c r="F72" s="187">
        <f>SUM(F73:F81)</f>
        <v>132801.43</v>
      </c>
      <c r="G72" s="187">
        <v>99449</v>
      </c>
      <c r="H72" s="187">
        <f t="shared" ref="H72:I72" si="26">SUM(H73:H81)</f>
        <v>0</v>
      </c>
      <c r="I72" s="187">
        <f t="shared" si="26"/>
        <v>94311.779999999984</v>
      </c>
      <c r="J72" s="441">
        <f t="shared" si="18"/>
        <v>71.017141908788176</v>
      </c>
      <c r="K72" s="441">
        <f t="shared" si="19"/>
        <v>94.834317087150183</v>
      </c>
    </row>
    <row r="73" spans="1:11" x14ac:dyDescent="0.25">
      <c r="A73" s="140"/>
      <c r="B73" s="140"/>
      <c r="C73" s="140"/>
      <c r="D73" s="188">
        <v>3231</v>
      </c>
      <c r="E73" s="253" t="s">
        <v>183</v>
      </c>
      <c r="F73" s="142">
        <v>70565.149999999994</v>
      </c>
      <c r="G73" s="142"/>
      <c r="H73" s="142"/>
      <c r="I73" s="142">
        <v>60291.24</v>
      </c>
      <c r="J73" s="442">
        <f t="shared" si="18"/>
        <v>85.440532614187035</v>
      </c>
      <c r="K73" s="442" t="e">
        <f t="shared" si="19"/>
        <v>#DIV/0!</v>
      </c>
    </row>
    <row r="74" spans="1:11" ht="26.25" x14ac:dyDescent="0.25">
      <c r="A74" s="140"/>
      <c r="B74" s="140"/>
      <c r="C74" s="140"/>
      <c r="D74" s="188">
        <v>3232</v>
      </c>
      <c r="E74" s="253" t="s">
        <v>184</v>
      </c>
      <c r="F74" s="142">
        <v>32702.91</v>
      </c>
      <c r="G74" s="142"/>
      <c r="H74" s="142"/>
      <c r="I74" s="142">
        <v>8012.69</v>
      </c>
      <c r="J74" s="442">
        <f t="shared" si="18"/>
        <v>24.50145873868717</v>
      </c>
      <c r="K74" s="442" t="e">
        <f t="shared" si="19"/>
        <v>#DIV/0!</v>
      </c>
    </row>
    <row r="75" spans="1:11" x14ac:dyDescent="0.25">
      <c r="A75" s="140"/>
      <c r="B75" s="140"/>
      <c r="C75" s="140"/>
      <c r="D75" s="188">
        <v>3233</v>
      </c>
      <c r="E75" s="253" t="s">
        <v>185</v>
      </c>
      <c r="F75" s="140">
        <v>753.38</v>
      </c>
      <c r="G75" s="140"/>
      <c r="H75" s="140"/>
      <c r="I75" s="140">
        <v>325.76</v>
      </c>
      <c r="J75" s="442">
        <f t="shared" si="18"/>
        <v>43.239799304467866</v>
      </c>
      <c r="K75" s="442" t="e">
        <f t="shared" si="19"/>
        <v>#DIV/0!</v>
      </c>
    </row>
    <row r="76" spans="1:11" x14ac:dyDescent="0.25">
      <c r="A76" s="140"/>
      <c r="B76" s="140"/>
      <c r="C76" s="140"/>
      <c r="D76" s="188">
        <v>3234</v>
      </c>
      <c r="E76" s="253" t="s">
        <v>186</v>
      </c>
      <c r="F76" s="142">
        <v>7339.28</v>
      </c>
      <c r="G76" s="142"/>
      <c r="H76" s="142"/>
      <c r="I76" s="142">
        <v>6169.98</v>
      </c>
      <c r="J76" s="442">
        <f t="shared" si="18"/>
        <v>84.067919468939735</v>
      </c>
      <c r="K76" s="442" t="e">
        <f t="shared" si="19"/>
        <v>#DIV/0!</v>
      </c>
    </row>
    <row r="77" spans="1:11" x14ac:dyDescent="0.25">
      <c r="A77" s="140"/>
      <c r="B77" s="140"/>
      <c r="C77" s="140"/>
      <c r="D77" s="188">
        <v>3235</v>
      </c>
      <c r="E77" s="253" t="s">
        <v>187</v>
      </c>
      <c r="F77" s="140">
        <v>7754.6</v>
      </c>
      <c r="G77" s="140"/>
      <c r="H77" s="140"/>
      <c r="I77" s="140">
        <v>8918</v>
      </c>
      <c r="J77" s="442">
        <f t="shared" si="18"/>
        <v>115.00270807004873</v>
      </c>
      <c r="K77" s="442" t="e">
        <f t="shared" si="19"/>
        <v>#DIV/0!</v>
      </c>
    </row>
    <row r="78" spans="1:11" x14ac:dyDescent="0.25">
      <c r="A78" s="140"/>
      <c r="B78" s="140"/>
      <c r="C78" s="140"/>
      <c r="D78" s="188">
        <v>3236</v>
      </c>
      <c r="E78" s="253" t="s">
        <v>188</v>
      </c>
      <c r="F78" s="142">
        <v>3039.35</v>
      </c>
      <c r="G78" s="142"/>
      <c r="H78" s="142"/>
      <c r="I78" s="142">
        <v>159.26</v>
      </c>
      <c r="J78" s="442">
        <f t="shared" si="18"/>
        <v>5.2399361705627845</v>
      </c>
      <c r="K78" s="442" t="e">
        <f t="shared" si="19"/>
        <v>#DIV/0!</v>
      </c>
    </row>
    <row r="79" spans="1:11" x14ac:dyDescent="0.25">
      <c r="A79" s="140"/>
      <c r="B79" s="140"/>
      <c r="C79" s="140"/>
      <c r="D79" s="188">
        <v>3237</v>
      </c>
      <c r="E79" s="253" t="s">
        <v>189</v>
      </c>
      <c r="F79" s="142">
        <v>7258.76</v>
      </c>
      <c r="G79" s="140"/>
      <c r="H79" s="140"/>
      <c r="I79" s="142">
        <v>6099.68</v>
      </c>
      <c r="J79" s="442">
        <f t="shared" si="18"/>
        <v>84.031983424166114</v>
      </c>
      <c r="K79" s="442" t="e">
        <f t="shared" si="19"/>
        <v>#DIV/0!</v>
      </c>
    </row>
    <row r="80" spans="1:11" x14ac:dyDescent="0.25">
      <c r="A80" s="140"/>
      <c r="B80" s="140"/>
      <c r="C80" s="140"/>
      <c r="D80" s="188">
        <v>3238</v>
      </c>
      <c r="E80" s="253" t="s">
        <v>190</v>
      </c>
      <c r="F80" s="140">
        <v>1690</v>
      </c>
      <c r="G80" s="142"/>
      <c r="H80" s="142"/>
      <c r="I80" s="142">
        <v>2696</v>
      </c>
      <c r="J80" s="442">
        <f t="shared" si="18"/>
        <v>159.52662721893492</v>
      </c>
      <c r="K80" s="442" t="e">
        <f t="shared" si="19"/>
        <v>#DIV/0!</v>
      </c>
    </row>
    <row r="81" spans="1:11" x14ac:dyDescent="0.25">
      <c r="A81" s="140"/>
      <c r="B81" s="140"/>
      <c r="C81" s="140"/>
      <c r="D81" s="188">
        <v>3239</v>
      </c>
      <c r="E81" s="253" t="s">
        <v>191</v>
      </c>
      <c r="F81" s="140">
        <v>1698</v>
      </c>
      <c r="G81" s="140"/>
      <c r="H81" s="140"/>
      <c r="I81" s="140">
        <v>1639.17</v>
      </c>
      <c r="J81" s="442">
        <f t="shared" si="18"/>
        <v>96.535335689045937</v>
      </c>
      <c r="K81" s="442" t="e">
        <f t="shared" si="19"/>
        <v>#DIV/0!</v>
      </c>
    </row>
    <row r="82" spans="1:11" s="135" customFormat="1" ht="26.25" x14ac:dyDescent="0.25">
      <c r="A82" s="168"/>
      <c r="B82" s="168"/>
      <c r="C82" s="168">
        <v>324</v>
      </c>
      <c r="D82" s="186"/>
      <c r="E82" s="252" t="s">
        <v>237</v>
      </c>
      <c r="F82" s="168">
        <f>SUM(F83)</f>
        <v>0</v>
      </c>
      <c r="G82" s="168">
        <f t="shared" ref="G82:I82" si="27">SUM(G83)</f>
        <v>0</v>
      </c>
      <c r="H82" s="168">
        <f t="shared" si="27"/>
        <v>0</v>
      </c>
      <c r="I82" s="168">
        <f t="shared" si="27"/>
        <v>0</v>
      </c>
      <c r="J82" s="441" t="e">
        <f t="shared" si="18"/>
        <v>#DIV/0!</v>
      </c>
      <c r="K82" s="441" t="e">
        <f t="shared" si="19"/>
        <v>#DIV/0!</v>
      </c>
    </row>
    <row r="83" spans="1:11" s="135" customFormat="1" ht="26.25" x14ac:dyDescent="0.25">
      <c r="A83" s="171"/>
      <c r="B83" s="171"/>
      <c r="C83" s="171"/>
      <c r="D83" s="287">
        <v>3241</v>
      </c>
      <c r="E83" s="295" t="s">
        <v>237</v>
      </c>
      <c r="F83" s="171"/>
      <c r="G83" s="171"/>
      <c r="H83" s="171"/>
      <c r="I83" s="171"/>
      <c r="J83" s="442" t="e">
        <f t="shared" si="18"/>
        <v>#DIV/0!</v>
      </c>
      <c r="K83" s="442" t="e">
        <f t="shared" si="19"/>
        <v>#DIV/0!</v>
      </c>
    </row>
    <row r="84" spans="1:11" ht="26.25" x14ac:dyDescent="0.25">
      <c r="A84" s="168"/>
      <c r="B84" s="168"/>
      <c r="C84" s="168">
        <v>329</v>
      </c>
      <c r="D84" s="186"/>
      <c r="E84" s="252" t="s">
        <v>192</v>
      </c>
      <c r="F84" s="187">
        <f>SUM(F85:F91)</f>
        <v>5025.3600000000006</v>
      </c>
      <c r="G84" s="187">
        <v>16533</v>
      </c>
      <c r="H84" s="187">
        <f t="shared" ref="H84:I84" si="28">SUM(H85:H91)</f>
        <v>0</v>
      </c>
      <c r="I84" s="187">
        <f t="shared" si="28"/>
        <v>16713.38</v>
      </c>
      <c r="J84" s="441">
        <f t="shared" si="18"/>
        <v>332.58075043379972</v>
      </c>
      <c r="K84" s="441">
        <f t="shared" si="19"/>
        <v>101.09103006108995</v>
      </c>
    </row>
    <row r="85" spans="1:11" ht="26.25" x14ac:dyDescent="0.25">
      <c r="A85" s="140"/>
      <c r="B85" s="140"/>
      <c r="C85" s="140"/>
      <c r="D85" s="188">
        <v>3291</v>
      </c>
      <c r="E85" s="253" t="s">
        <v>193</v>
      </c>
      <c r="F85" s="140"/>
      <c r="G85" s="140"/>
      <c r="H85" s="142"/>
      <c r="I85" s="142"/>
      <c r="J85" s="442" t="e">
        <f t="shared" si="18"/>
        <v>#DIV/0!</v>
      </c>
      <c r="K85" s="442" t="e">
        <f t="shared" si="19"/>
        <v>#DIV/0!</v>
      </c>
    </row>
    <row r="86" spans="1:11" x14ac:dyDescent="0.25">
      <c r="A86" s="140"/>
      <c r="B86" s="140"/>
      <c r="C86" s="140"/>
      <c r="D86" s="188">
        <v>3292</v>
      </c>
      <c r="E86" s="253" t="s">
        <v>194</v>
      </c>
      <c r="F86" s="140">
        <v>1265.98</v>
      </c>
      <c r="G86" s="140"/>
      <c r="H86" s="140"/>
      <c r="I86" s="140">
        <v>1335.31</v>
      </c>
      <c r="J86" s="442">
        <f t="shared" si="18"/>
        <v>105.47638983238281</v>
      </c>
      <c r="K86" s="442" t="e">
        <f t="shared" si="19"/>
        <v>#DIV/0!</v>
      </c>
    </row>
    <row r="87" spans="1:11" x14ac:dyDescent="0.25">
      <c r="A87" s="140"/>
      <c r="B87" s="140"/>
      <c r="C87" s="140"/>
      <c r="D87" s="188">
        <v>3293</v>
      </c>
      <c r="E87" s="253" t="s">
        <v>195</v>
      </c>
      <c r="F87" s="140"/>
      <c r="G87" s="140"/>
      <c r="H87" s="140"/>
      <c r="I87" s="140"/>
      <c r="J87" s="442" t="e">
        <f t="shared" si="18"/>
        <v>#DIV/0!</v>
      </c>
      <c r="K87" s="442" t="e">
        <f t="shared" si="19"/>
        <v>#DIV/0!</v>
      </c>
    </row>
    <row r="88" spans="1:11" x14ac:dyDescent="0.25">
      <c r="A88" s="140"/>
      <c r="B88" s="140"/>
      <c r="C88" s="140"/>
      <c r="D88" s="188">
        <v>3294</v>
      </c>
      <c r="E88" s="253" t="s">
        <v>196</v>
      </c>
      <c r="F88" s="140">
        <v>796.34</v>
      </c>
      <c r="G88" s="140"/>
      <c r="H88" s="140"/>
      <c r="I88" s="140">
        <v>883.09</v>
      </c>
      <c r="J88" s="442">
        <f t="shared" si="18"/>
        <v>110.89358816585882</v>
      </c>
      <c r="K88" s="442" t="e">
        <f t="shared" si="19"/>
        <v>#DIV/0!</v>
      </c>
    </row>
    <row r="89" spans="1:11" x14ac:dyDescent="0.25">
      <c r="A89" s="140"/>
      <c r="B89" s="140"/>
      <c r="C89" s="140"/>
      <c r="D89" s="188">
        <v>3295</v>
      </c>
      <c r="E89" s="253" t="s">
        <v>197</v>
      </c>
      <c r="F89" s="140">
        <v>2963.04</v>
      </c>
      <c r="G89" s="140"/>
      <c r="H89" s="140"/>
      <c r="I89" s="140">
        <v>14449.98</v>
      </c>
      <c r="J89" s="442">
        <f t="shared" si="18"/>
        <v>487.67414547221773</v>
      </c>
      <c r="K89" s="442" t="e">
        <f t="shared" si="19"/>
        <v>#DIV/0!</v>
      </c>
    </row>
    <row r="90" spans="1:11" x14ac:dyDescent="0.25">
      <c r="A90" s="140"/>
      <c r="B90" s="140"/>
      <c r="C90" s="140"/>
      <c r="D90" s="188">
        <v>3296</v>
      </c>
      <c r="E90" s="253" t="s">
        <v>198</v>
      </c>
      <c r="F90" s="142"/>
      <c r="G90" s="140"/>
      <c r="H90" s="140"/>
      <c r="I90" s="140"/>
      <c r="J90" s="442" t="e">
        <f t="shared" si="18"/>
        <v>#DIV/0!</v>
      </c>
      <c r="K90" s="442" t="e">
        <f t="shared" si="19"/>
        <v>#DIV/0!</v>
      </c>
    </row>
    <row r="91" spans="1:11" ht="26.25" x14ac:dyDescent="0.25">
      <c r="A91" s="140"/>
      <c r="B91" s="140"/>
      <c r="C91" s="140"/>
      <c r="D91" s="188">
        <v>3299</v>
      </c>
      <c r="E91" s="253" t="s">
        <v>192</v>
      </c>
      <c r="F91" s="142"/>
      <c r="G91" s="140"/>
      <c r="H91" s="142"/>
      <c r="I91" s="142">
        <v>45</v>
      </c>
      <c r="J91" s="442" t="e">
        <f t="shared" si="18"/>
        <v>#DIV/0!</v>
      </c>
      <c r="K91" s="442" t="e">
        <f t="shared" si="19"/>
        <v>#DIV/0!</v>
      </c>
    </row>
    <row r="92" spans="1:11" x14ac:dyDescent="0.25">
      <c r="A92" s="167"/>
      <c r="B92" s="167">
        <v>34</v>
      </c>
      <c r="C92" s="167"/>
      <c r="D92" s="184"/>
      <c r="E92" s="251" t="s">
        <v>50</v>
      </c>
      <c r="F92" s="185">
        <f>SUM(F93)</f>
        <v>579.17999999999995</v>
      </c>
      <c r="G92" s="185">
        <f t="shared" ref="G92:I92" si="29">SUM(G93)</f>
        <v>671</v>
      </c>
      <c r="H92" s="185">
        <f t="shared" si="29"/>
        <v>0</v>
      </c>
      <c r="I92" s="185">
        <f t="shared" si="29"/>
        <v>675.96</v>
      </c>
      <c r="J92" s="440">
        <f t="shared" si="18"/>
        <v>116.70983114057807</v>
      </c>
      <c r="K92" s="440">
        <f t="shared" si="19"/>
        <v>100.73919523099852</v>
      </c>
    </row>
    <row r="93" spans="1:11" x14ac:dyDescent="0.25">
      <c r="A93" s="168"/>
      <c r="B93" s="168"/>
      <c r="C93" s="168">
        <v>343</v>
      </c>
      <c r="D93" s="186"/>
      <c r="E93" s="252" t="s">
        <v>216</v>
      </c>
      <c r="F93" s="187">
        <f>SUM(F94:F97)</f>
        <v>579.17999999999995</v>
      </c>
      <c r="G93" s="187">
        <v>671</v>
      </c>
      <c r="H93" s="187">
        <f t="shared" ref="H93:I93" si="30">SUM(H94:H97)</f>
        <v>0</v>
      </c>
      <c r="I93" s="187">
        <f t="shared" si="30"/>
        <v>675.96</v>
      </c>
      <c r="J93" s="441">
        <f t="shared" si="18"/>
        <v>116.70983114057807</v>
      </c>
      <c r="K93" s="441">
        <f t="shared" si="19"/>
        <v>100.73919523099852</v>
      </c>
    </row>
    <row r="94" spans="1:11" ht="26.25" x14ac:dyDescent="0.25">
      <c r="A94" s="140"/>
      <c r="B94" s="140"/>
      <c r="C94" s="140"/>
      <c r="D94" s="188">
        <v>3431</v>
      </c>
      <c r="E94" s="253" t="s">
        <v>199</v>
      </c>
      <c r="F94" s="140">
        <v>579.17999999999995</v>
      </c>
      <c r="G94" s="140"/>
      <c r="H94" s="140"/>
      <c r="I94" s="140">
        <v>675.96</v>
      </c>
      <c r="J94" s="442">
        <f t="shared" si="18"/>
        <v>116.70983114057807</v>
      </c>
      <c r="K94" s="442" t="e">
        <f t="shared" si="19"/>
        <v>#DIV/0!</v>
      </c>
    </row>
    <row r="95" spans="1:11" ht="26.25" x14ac:dyDescent="0.25">
      <c r="A95" s="140"/>
      <c r="B95" s="140"/>
      <c r="C95" s="140"/>
      <c r="D95" s="188">
        <v>3432</v>
      </c>
      <c r="E95" s="253" t="s">
        <v>200</v>
      </c>
      <c r="F95" s="140"/>
      <c r="G95" s="140"/>
      <c r="H95" s="140"/>
      <c r="I95" s="140"/>
      <c r="J95" s="442" t="e">
        <f t="shared" si="18"/>
        <v>#DIV/0!</v>
      </c>
      <c r="K95" s="442" t="e">
        <f t="shared" si="19"/>
        <v>#DIV/0!</v>
      </c>
    </row>
    <row r="96" spans="1:11" x14ac:dyDescent="0.25">
      <c r="A96" s="140"/>
      <c r="B96" s="140"/>
      <c r="C96" s="140"/>
      <c r="D96" s="188">
        <v>3433</v>
      </c>
      <c r="E96" s="253" t="s">
        <v>201</v>
      </c>
      <c r="F96" s="142"/>
      <c r="G96" s="140"/>
      <c r="H96" s="140"/>
      <c r="I96" s="140"/>
      <c r="J96" s="442" t="e">
        <f t="shared" si="18"/>
        <v>#DIV/0!</v>
      </c>
      <c r="K96" s="442" t="e">
        <f t="shared" si="19"/>
        <v>#DIV/0!</v>
      </c>
    </row>
    <row r="97" spans="1:13" ht="26.25" x14ac:dyDescent="0.25">
      <c r="A97" s="140"/>
      <c r="B97" s="140"/>
      <c r="C97" s="140"/>
      <c r="D97" s="188">
        <v>3434</v>
      </c>
      <c r="E97" s="253" t="s">
        <v>202</v>
      </c>
      <c r="F97" s="140"/>
      <c r="G97" s="140"/>
      <c r="H97" s="140"/>
      <c r="I97" s="140"/>
      <c r="J97" s="442" t="e">
        <f t="shared" si="18"/>
        <v>#DIV/0!</v>
      </c>
      <c r="K97" s="442" t="e">
        <f t="shared" si="19"/>
        <v>#DIV/0!</v>
      </c>
    </row>
    <row r="98" spans="1:13" s="135" customFormat="1" ht="39" x14ac:dyDescent="0.25">
      <c r="A98" s="167"/>
      <c r="B98" s="167">
        <v>37</v>
      </c>
      <c r="C98" s="167"/>
      <c r="D98" s="184"/>
      <c r="E98" s="251" t="s">
        <v>48</v>
      </c>
      <c r="F98" s="167">
        <f>SUM(F99)</f>
        <v>45766.97</v>
      </c>
      <c r="G98" s="167">
        <f t="shared" ref="G98:I98" si="31">SUM(G99)</f>
        <v>44665</v>
      </c>
      <c r="H98" s="167">
        <f t="shared" si="31"/>
        <v>0</v>
      </c>
      <c r="I98" s="167">
        <f t="shared" si="31"/>
        <v>44658.03</v>
      </c>
      <c r="J98" s="440">
        <f t="shared" si="18"/>
        <v>97.576986197687972</v>
      </c>
      <c r="K98" s="440">
        <f t="shared" si="19"/>
        <v>99.984394940109695</v>
      </c>
    </row>
    <row r="99" spans="1:13" s="135" customFormat="1" ht="26.25" x14ac:dyDescent="0.25">
      <c r="A99" s="168"/>
      <c r="B99" s="168"/>
      <c r="C99" s="168">
        <v>372</v>
      </c>
      <c r="D99" s="186"/>
      <c r="E99" s="252" t="s">
        <v>218</v>
      </c>
      <c r="F99" s="168">
        <f>F100+F101</f>
        <v>45766.97</v>
      </c>
      <c r="G99" s="168">
        <v>44665</v>
      </c>
      <c r="H99" s="168">
        <f t="shared" ref="H99" si="32">SUM(H101)</f>
        <v>0</v>
      </c>
      <c r="I99" s="168">
        <f>I100+I101</f>
        <v>44658.03</v>
      </c>
      <c r="J99" s="441">
        <f t="shared" si="18"/>
        <v>97.576986197687972</v>
      </c>
      <c r="K99" s="441">
        <f t="shared" si="19"/>
        <v>99.984394940109695</v>
      </c>
    </row>
    <row r="100" spans="1:13" s="135" customFormat="1" ht="26.25" x14ac:dyDescent="0.25">
      <c r="A100" s="168"/>
      <c r="B100" s="168"/>
      <c r="C100" s="168"/>
      <c r="D100" s="186">
        <v>3721</v>
      </c>
      <c r="E100" s="252" t="s">
        <v>268</v>
      </c>
      <c r="F100" s="168"/>
      <c r="G100" s="168"/>
      <c r="H100" s="168"/>
      <c r="I100" s="168"/>
      <c r="J100" s="441"/>
      <c r="K100" s="441" t="e">
        <f t="shared" si="19"/>
        <v>#DIV/0!</v>
      </c>
    </row>
    <row r="101" spans="1:13" s="135" customFormat="1" ht="26.25" x14ac:dyDescent="0.25">
      <c r="A101" s="140"/>
      <c r="B101" s="140"/>
      <c r="C101" s="140"/>
      <c r="D101" s="188">
        <v>3722</v>
      </c>
      <c r="E101" s="253" t="s">
        <v>217</v>
      </c>
      <c r="F101" s="140">
        <v>45766.97</v>
      </c>
      <c r="G101" s="140"/>
      <c r="H101" s="140"/>
      <c r="I101" s="140">
        <v>44658.03</v>
      </c>
      <c r="J101" s="442">
        <f t="shared" si="18"/>
        <v>97.576986197687972</v>
      </c>
      <c r="K101" s="442" t="e">
        <f t="shared" si="19"/>
        <v>#DIV/0!</v>
      </c>
    </row>
    <row r="102" spans="1:13" x14ac:dyDescent="0.25">
      <c r="A102" s="167"/>
      <c r="B102" s="167">
        <v>38</v>
      </c>
      <c r="C102" s="167"/>
      <c r="D102" s="184"/>
      <c r="E102" s="251" t="s">
        <v>51</v>
      </c>
      <c r="F102" s="167">
        <f>SUM(F103)</f>
        <v>2673.59</v>
      </c>
      <c r="G102" s="167">
        <f t="shared" ref="G102:I102" si="33">SUM(G103)</f>
        <v>1558</v>
      </c>
      <c r="H102" s="167">
        <f t="shared" si="33"/>
        <v>0</v>
      </c>
      <c r="I102" s="167">
        <f t="shared" si="33"/>
        <v>2081.79</v>
      </c>
      <c r="J102" s="440">
        <f t="shared" si="18"/>
        <v>77.86496807663103</v>
      </c>
      <c r="K102" s="440">
        <f t="shared" si="19"/>
        <v>133.6193838254172</v>
      </c>
    </row>
    <row r="103" spans="1:13" x14ac:dyDescent="0.25">
      <c r="A103" s="168"/>
      <c r="B103" s="168"/>
      <c r="C103" s="168">
        <v>381</v>
      </c>
      <c r="D103" s="186"/>
      <c r="E103" s="252" t="s">
        <v>158</v>
      </c>
      <c r="F103" s="168">
        <f>F104+F105</f>
        <v>2673.59</v>
      </c>
      <c r="G103" s="168">
        <v>1558</v>
      </c>
      <c r="H103" s="168">
        <f t="shared" ref="H103" si="34">SUM(H105)</f>
        <v>0</v>
      </c>
      <c r="I103" s="168">
        <f>I104+I105</f>
        <v>2081.79</v>
      </c>
      <c r="J103" s="441">
        <f t="shared" si="18"/>
        <v>77.86496807663103</v>
      </c>
      <c r="K103" s="441">
        <f t="shared" si="19"/>
        <v>133.6193838254172</v>
      </c>
    </row>
    <row r="104" spans="1:13" s="135" customFormat="1" x14ac:dyDescent="0.25">
      <c r="A104" s="168"/>
      <c r="B104" s="168"/>
      <c r="C104" s="168"/>
      <c r="D104" s="186">
        <v>3811</v>
      </c>
      <c r="E104" s="252" t="s">
        <v>264</v>
      </c>
      <c r="F104" s="168"/>
      <c r="G104" s="168"/>
      <c r="H104" s="168"/>
      <c r="I104" s="168"/>
      <c r="J104" s="441"/>
      <c r="K104" s="441" t="e">
        <f t="shared" si="19"/>
        <v>#DIV/0!</v>
      </c>
    </row>
    <row r="105" spans="1:13" x14ac:dyDescent="0.25">
      <c r="A105" s="140"/>
      <c r="B105" s="140"/>
      <c r="C105" s="140"/>
      <c r="D105" s="188">
        <v>3812</v>
      </c>
      <c r="E105" s="253" t="s">
        <v>203</v>
      </c>
      <c r="F105" s="140">
        <v>2673.59</v>
      </c>
      <c r="G105" s="140"/>
      <c r="H105" s="140"/>
      <c r="I105" s="140">
        <v>2081.79</v>
      </c>
      <c r="J105" s="442">
        <f t="shared" si="18"/>
        <v>77.86496807663103</v>
      </c>
      <c r="K105" s="442" t="e">
        <f t="shared" si="19"/>
        <v>#DIV/0!</v>
      </c>
    </row>
    <row r="106" spans="1:13" ht="26.25" x14ac:dyDescent="0.25">
      <c r="A106" s="166">
        <v>4</v>
      </c>
      <c r="B106" s="166"/>
      <c r="C106" s="166"/>
      <c r="D106" s="206"/>
      <c r="E106" s="254" t="s">
        <v>9</v>
      </c>
      <c r="F106" s="207">
        <f>SUM(F107+F117)</f>
        <v>19686.340000000004</v>
      </c>
      <c r="G106" s="207">
        <f t="shared" ref="G106:H106" si="35">SUM(G107+G117)</f>
        <v>45887</v>
      </c>
      <c r="H106" s="207">
        <f t="shared" si="35"/>
        <v>0</v>
      </c>
      <c r="I106" s="207">
        <v>42823</v>
      </c>
      <c r="J106" s="439">
        <f t="shared" si="18"/>
        <v>217.52646759123326</v>
      </c>
      <c r="K106" s="439">
        <f t="shared" si="19"/>
        <v>93.322727569899982</v>
      </c>
    </row>
    <row r="107" spans="1:13" ht="26.25" x14ac:dyDescent="0.25">
      <c r="A107" s="167"/>
      <c r="B107" s="167">
        <v>42</v>
      </c>
      <c r="C107" s="167"/>
      <c r="D107" s="184"/>
      <c r="E107" s="251" t="s">
        <v>23</v>
      </c>
      <c r="F107" s="185">
        <f>SUM(F108+F115)</f>
        <v>17350.420000000002</v>
      </c>
      <c r="G107" s="185">
        <f t="shared" ref="G107:I107" si="36">SUM(G108+G115)</f>
        <v>18672</v>
      </c>
      <c r="H107" s="185">
        <f t="shared" si="36"/>
        <v>0</v>
      </c>
      <c r="I107" s="185">
        <f t="shared" si="36"/>
        <v>15859.41</v>
      </c>
      <c r="J107" s="440">
        <f t="shared" si="18"/>
        <v>91.406490448069832</v>
      </c>
      <c r="K107" s="440">
        <f t="shared" si="19"/>
        <v>84.936857326478147</v>
      </c>
    </row>
    <row r="108" spans="1:13" x14ac:dyDescent="0.25">
      <c r="A108" s="168"/>
      <c r="B108" s="168"/>
      <c r="C108" s="168">
        <v>422</v>
      </c>
      <c r="D108" s="186"/>
      <c r="E108" s="252" t="s">
        <v>204</v>
      </c>
      <c r="F108" s="187">
        <f>SUM(F109:F114)</f>
        <v>8823.7200000000012</v>
      </c>
      <c r="G108" s="187">
        <v>8573</v>
      </c>
      <c r="H108" s="187">
        <f t="shared" ref="H108:I108" si="37">SUM(H109:H114)</f>
        <v>0</v>
      </c>
      <c r="I108" s="187">
        <f t="shared" si="37"/>
        <v>6513.66</v>
      </c>
      <c r="J108" s="441">
        <f t="shared" si="18"/>
        <v>73.819885490473396</v>
      </c>
      <c r="K108" s="441">
        <f t="shared" si="19"/>
        <v>75.978770558730901</v>
      </c>
    </row>
    <row r="109" spans="1:13" x14ac:dyDescent="0.25">
      <c r="A109" s="140"/>
      <c r="B109" s="140"/>
      <c r="C109" s="140"/>
      <c r="D109" s="188">
        <v>4221</v>
      </c>
      <c r="E109" s="253" t="s">
        <v>230</v>
      </c>
      <c r="F109" s="142">
        <v>6954.68</v>
      </c>
      <c r="G109" s="140"/>
      <c r="H109" s="140"/>
      <c r="I109" s="140">
        <v>4539.6000000000004</v>
      </c>
      <c r="J109" s="442">
        <f t="shared" si="18"/>
        <v>65.274031299786614</v>
      </c>
      <c r="K109" s="442" t="e">
        <f t="shared" si="19"/>
        <v>#DIV/0!</v>
      </c>
    </row>
    <row r="110" spans="1:13" x14ac:dyDescent="0.25">
      <c r="A110" s="140"/>
      <c r="B110" s="140"/>
      <c r="C110" s="140"/>
      <c r="D110" s="188">
        <v>4222</v>
      </c>
      <c r="E110" s="253" t="s">
        <v>205</v>
      </c>
      <c r="F110" s="140"/>
      <c r="G110" s="140"/>
      <c r="H110" s="140"/>
      <c r="I110" s="140"/>
      <c r="J110" s="442" t="e">
        <f t="shared" si="18"/>
        <v>#DIV/0!</v>
      </c>
      <c r="K110" s="442" t="e">
        <f t="shared" si="19"/>
        <v>#DIV/0!</v>
      </c>
      <c r="M110" s="141"/>
    </row>
    <row r="111" spans="1:13" x14ac:dyDescent="0.25">
      <c r="A111" s="140"/>
      <c r="B111" s="140"/>
      <c r="C111" s="140"/>
      <c r="D111" s="188">
        <v>4223</v>
      </c>
      <c r="E111" s="253" t="s">
        <v>206</v>
      </c>
      <c r="F111" s="140"/>
      <c r="G111" s="140"/>
      <c r="H111" s="140"/>
      <c r="I111" s="140">
        <v>980.06</v>
      </c>
      <c r="J111" s="442" t="e">
        <f t="shared" si="18"/>
        <v>#DIV/0!</v>
      </c>
      <c r="K111" s="442" t="e">
        <f t="shared" si="19"/>
        <v>#DIV/0!</v>
      </c>
    </row>
    <row r="112" spans="1:13" x14ac:dyDescent="0.25">
      <c r="A112" s="140"/>
      <c r="B112" s="140"/>
      <c r="C112" s="140"/>
      <c r="D112" s="188">
        <v>4225</v>
      </c>
      <c r="E112" s="253" t="s">
        <v>207</v>
      </c>
      <c r="F112" s="140"/>
      <c r="G112" s="140"/>
      <c r="H112" s="140"/>
      <c r="I112" s="140"/>
      <c r="J112" s="442" t="e">
        <f t="shared" si="18"/>
        <v>#DIV/0!</v>
      </c>
      <c r="K112" s="442" t="e">
        <f t="shared" ref="K112:K120" si="38">I112/G112*100</f>
        <v>#DIV/0!</v>
      </c>
    </row>
    <row r="113" spans="1:11" x14ac:dyDescent="0.25">
      <c r="A113" s="140"/>
      <c r="B113" s="140"/>
      <c r="C113" s="140"/>
      <c r="D113" s="188">
        <v>4226</v>
      </c>
      <c r="E113" s="253" t="s">
        <v>208</v>
      </c>
      <c r="F113" s="140">
        <v>1869.04</v>
      </c>
      <c r="G113" s="140"/>
      <c r="H113" s="140"/>
      <c r="I113" s="140">
        <v>994</v>
      </c>
      <c r="J113" s="442">
        <f t="shared" si="18"/>
        <v>53.182382399520613</v>
      </c>
      <c r="K113" s="442" t="e">
        <f t="shared" si="38"/>
        <v>#DIV/0!</v>
      </c>
    </row>
    <row r="114" spans="1:11" ht="26.25" x14ac:dyDescent="0.25">
      <c r="A114" s="140"/>
      <c r="B114" s="140"/>
      <c r="C114" s="140"/>
      <c r="D114" s="188">
        <v>4227</v>
      </c>
      <c r="E114" s="253" t="s">
        <v>209</v>
      </c>
      <c r="F114" s="140"/>
      <c r="G114" s="140"/>
      <c r="H114" s="140"/>
      <c r="I114" s="140"/>
      <c r="J114" s="442" t="e">
        <f t="shared" si="18"/>
        <v>#DIV/0!</v>
      </c>
      <c r="K114" s="442" t="e">
        <f t="shared" si="38"/>
        <v>#DIV/0!</v>
      </c>
    </row>
    <row r="115" spans="1:11" ht="26.25" x14ac:dyDescent="0.25">
      <c r="A115" s="168"/>
      <c r="B115" s="168"/>
      <c r="C115" s="168">
        <v>424</v>
      </c>
      <c r="D115" s="186"/>
      <c r="E115" s="252" t="s">
        <v>210</v>
      </c>
      <c r="F115" s="187">
        <f>SUM(F116)</f>
        <v>8526.7000000000007</v>
      </c>
      <c r="G115" s="187">
        <v>10099</v>
      </c>
      <c r="H115" s="187">
        <f t="shared" ref="H115:I115" si="39">SUM(H116)</f>
        <v>0</v>
      </c>
      <c r="I115" s="187">
        <f t="shared" si="39"/>
        <v>9345.75</v>
      </c>
      <c r="J115" s="441">
        <f t="shared" si="18"/>
        <v>109.60570912545298</v>
      </c>
      <c r="K115" s="441">
        <f t="shared" si="38"/>
        <v>92.541340726804634</v>
      </c>
    </row>
    <row r="116" spans="1:11" x14ac:dyDescent="0.25">
      <c r="A116" s="140"/>
      <c r="B116" s="140"/>
      <c r="C116" s="140"/>
      <c r="D116" s="188">
        <v>4241</v>
      </c>
      <c r="E116" s="255" t="s">
        <v>211</v>
      </c>
      <c r="F116" s="142">
        <v>8526.7000000000007</v>
      </c>
      <c r="G116" s="140"/>
      <c r="H116" s="140"/>
      <c r="I116" s="142">
        <v>9345.75</v>
      </c>
      <c r="J116" s="442">
        <f t="shared" si="18"/>
        <v>109.60570912545298</v>
      </c>
      <c r="K116" s="442" t="e">
        <f t="shared" si="38"/>
        <v>#DIV/0!</v>
      </c>
    </row>
    <row r="117" spans="1:11" s="135" customFormat="1" ht="26.25" x14ac:dyDescent="0.25">
      <c r="A117" s="167"/>
      <c r="B117" s="167"/>
      <c r="C117" s="167">
        <v>45</v>
      </c>
      <c r="D117" s="184"/>
      <c r="E117" s="251" t="s">
        <v>246</v>
      </c>
      <c r="F117" s="185">
        <f>SUM(F118)</f>
        <v>2335.92</v>
      </c>
      <c r="G117" s="185">
        <f t="shared" ref="G117:I118" si="40">SUM(G118)</f>
        <v>27215</v>
      </c>
      <c r="H117" s="185">
        <f t="shared" si="40"/>
        <v>0</v>
      </c>
      <c r="I117" s="185">
        <v>26963</v>
      </c>
      <c r="J117" s="440">
        <f t="shared" si="18"/>
        <v>1154.2775437514983</v>
      </c>
      <c r="K117" s="440">
        <f t="shared" si="38"/>
        <v>99.074040051442225</v>
      </c>
    </row>
    <row r="118" spans="1:11" ht="26.25" x14ac:dyDescent="0.25">
      <c r="A118" s="168"/>
      <c r="B118" s="168"/>
      <c r="C118" s="168">
        <v>451</v>
      </c>
      <c r="D118" s="186"/>
      <c r="E118" s="252" t="s">
        <v>242</v>
      </c>
      <c r="F118" s="187">
        <f>SUM(F119)</f>
        <v>2335.92</v>
      </c>
      <c r="G118" s="187">
        <v>27215</v>
      </c>
      <c r="H118" s="187">
        <f t="shared" si="40"/>
        <v>0</v>
      </c>
      <c r="I118" s="187">
        <f t="shared" si="40"/>
        <v>26963.23</v>
      </c>
      <c r="J118" s="442">
        <f t="shared" ref="J118:J120" si="41">SUM(I118/F118*100)</f>
        <v>1154.2873899791089</v>
      </c>
      <c r="K118" s="441">
        <f t="shared" si="38"/>
        <v>99.074885173617488</v>
      </c>
    </row>
    <row r="119" spans="1:11" ht="26.25" x14ac:dyDescent="0.25">
      <c r="A119" s="140"/>
      <c r="B119" s="140"/>
      <c r="C119" s="140"/>
      <c r="D119" s="188">
        <v>4511</v>
      </c>
      <c r="E119" s="295" t="s">
        <v>242</v>
      </c>
      <c r="F119" s="142">
        <v>2335.92</v>
      </c>
      <c r="G119" s="140"/>
      <c r="H119" s="140"/>
      <c r="I119" s="142">
        <v>26963.23</v>
      </c>
      <c r="J119" s="442">
        <f t="shared" si="41"/>
        <v>1154.2873899791089</v>
      </c>
      <c r="K119" s="442" t="e">
        <f t="shared" si="38"/>
        <v>#DIV/0!</v>
      </c>
    </row>
    <row r="120" spans="1:11" x14ac:dyDescent="0.25">
      <c r="A120" s="140"/>
      <c r="B120" s="140"/>
      <c r="C120" s="140"/>
      <c r="D120" s="188"/>
      <c r="E120" s="255"/>
      <c r="F120" s="142"/>
      <c r="G120" s="140"/>
      <c r="H120" s="140"/>
      <c r="I120" s="142"/>
      <c r="J120" s="442" t="e">
        <f t="shared" si="41"/>
        <v>#DIV/0!</v>
      </c>
      <c r="K120" s="442" t="e">
        <f t="shared" si="38"/>
        <v>#DIV/0!</v>
      </c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7"/>
  <sheetViews>
    <sheetView topLeftCell="A7" workbookViewId="0">
      <selection activeCell="D46" sqref="D46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462"/>
    </row>
    <row r="2" spans="1:10" ht="18" customHeight="1" x14ac:dyDescent="0.25">
      <c r="A2" s="24"/>
      <c r="B2" s="24"/>
      <c r="C2" s="24"/>
      <c r="D2" s="24"/>
      <c r="E2" s="24"/>
      <c r="F2" s="24"/>
      <c r="G2" s="24"/>
    </row>
    <row r="3" spans="1:10" ht="15.75" customHeight="1" x14ac:dyDescent="0.25">
      <c r="A3" s="462"/>
      <c r="B3" s="462"/>
      <c r="C3" s="462"/>
      <c r="D3" s="462"/>
      <c r="E3" s="462"/>
      <c r="F3" s="462"/>
      <c r="G3" s="76"/>
    </row>
    <row r="4" spans="1:10" ht="18" x14ac:dyDescent="0.25">
      <c r="B4" s="24"/>
      <c r="C4" s="24"/>
      <c r="D4" s="24"/>
      <c r="E4" s="5"/>
      <c r="F4" s="5"/>
      <c r="G4" s="5"/>
    </row>
    <row r="5" spans="1:10" ht="18" customHeight="1" x14ac:dyDescent="0.25">
      <c r="A5" s="462"/>
      <c r="B5" s="462"/>
      <c r="C5" s="462"/>
      <c r="D5" s="462"/>
      <c r="E5" s="462"/>
      <c r="F5" s="462"/>
      <c r="G5" s="76"/>
    </row>
    <row r="6" spans="1:10" ht="18" x14ac:dyDescent="0.25">
      <c r="A6" s="24"/>
      <c r="B6" s="24"/>
      <c r="C6" s="24"/>
      <c r="D6" s="24"/>
      <c r="E6" s="5"/>
      <c r="F6" s="5"/>
      <c r="G6" s="5"/>
    </row>
    <row r="7" spans="1:10" ht="15.75" customHeight="1" x14ac:dyDescent="0.25">
      <c r="A7" s="462" t="s">
        <v>127</v>
      </c>
      <c r="B7" s="462"/>
      <c r="C7" s="462"/>
      <c r="D7" s="462"/>
      <c r="E7" s="462"/>
      <c r="F7" s="462"/>
      <c r="G7" s="76"/>
    </row>
    <row r="8" spans="1:10" ht="18" x14ac:dyDescent="0.25">
      <c r="A8" s="24"/>
      <c r="B8" s="24"/>
      <c r="C8" s="24"/>
      <c r="D8" s="24"/>
      <c r="E8" s="5"/>
      <c r="F8" s="5"/>
      <c r="G8" s="5"/>
    </row>
    <row r="9" spans="1:10" ht="25.5" x14ac:dyDescent="0.25">
      <c r="A9" s="3" t="s">
        <v>33</v>
      </c>
      <c r="B9" s="3" t="s">
        <v>137</v>
      </c>
      <c r="C9" s="3" t="s">
        <v>138</v>
      </c>
      <c r="D9" s="3" t="s">
        <v>139</v>
      </c>
      <c r="E9" s="3" t="s">
        <v>141</v>
      </c>
      <c r="F9" s="3" t="s">
        <v>144</v>
      </c>
      <c r="G9" s="3" t="s">
        <v>274</v>
      </c>
    </row>
    <row r="10" spans="1:10" s="111" customFormat="1" x14ac:dyDescent="0.25">
      <c r="A10" s="98">
        <v>1</v>
      </c>
      <c r="B10" s="99">
        <v>2</v>
      </c>
      <c r="C10" s="98">
        <v>3</v>
      </c>
      <c r="D10" s="98">
        <v>4</v>
      </c>
      <c r="E10" s="98">
        <v>5</v>
      </c>
      <c r="F10" s="98">
        <v>6</v>
      </c>
      <c r="G10" s="98">
        <v>7</v>
      </c>
    </row>
    <row r="11" spans="1:10" x14ac:dyDescent="0.25">
      <c r="A11" s="64" t="s">
        <v>0</v>
      </c>
      <c r="B11" s="434">
        <f>SUM(B12+B14+B16+B19+B24)</f>
        <v>1563892.7899999998</v>
      </c>
      <c r="C11" s="212">
        <f>SUM(C12+C14+C16+C19+C24)</f>
        <v>2007997</v>
      </c>
      <c r="D11" s="58">
        <f>SUM(D12+D14+D16+D19+D24)</f>
        <v>0</v>
      </c>
      <c r="E11" s="212">
        <f>SUM(E12+E14+E16+E19+E24)</f>
        <v>1863092.64</v>
      </c>
      <c r="F11" s="58">
        <f>SUM(E11/B11*100)</f>
        <v>119.13173664545127</v>
      </c>
      <c r="G11" s="58">
        <f>(E11/C11*100)</f>
        <v>92.783636628939178</v>
      </c>
    </row>
    <row r="12" spans="1:10" x14ac:dyDescent="0.25">
      <c r="A12" s="55" t="s">
        <v>35</v>
      </c>
      <c r="B12" s="51">
        <f>SUM(B13)</f>
        <v>45816.32</v>
      </c>
      <c r="C12" s="52">
        <f>SUM(C13)</f>
        <v>59352</v>
      </c>
      <c r="D12" s="52">
        <f>SUM(D13)</f>
        <v>0</v>
      </c>
      <c r="E12" s="52">
        <f>SUM(E13)</f>
        <v>58858.32</v>
      </c>
      <c r="F12" s="106">
        <f t="shared" ref="F12:F25" si="0">SUM(E12/B12*100)</f>
        <v>128.46583924680115</v>
      </c>
      <c r="G12" s="106">
        <f t="shared" ref="G12:G26" si="1">(E12/C12*100)</f>
        <v>99.168216740800645</v>
      </c>
    </row>
    <row r="13" spans="1:10" x14ac:dyDescent="0.25">
      <c r="A13" s="44" t="s">
        <v>36</v>
      </c>
      <c r="B13" s="8">
        <v>45816.32</v>
      </c>
      <c r="C13" s="9">
        <v>59352</v>
      </c>
      <c r="D13" s="9"/>
      <c r="E13" s="9">
        <v>58858.32</v>
      </c>
      <c r="F13" s="109">
        <f t="shared" si="0"/>
        <v>128.46583924680115</v>
      </c>
      <c r="G13" s="109">
        <f t="shared" si="1"/>
        <v>99.168216740800645</v>
      </c>
    </row>
    <row r="14" spans="1:10" x14ac:dyDescent="0.25">
      <c r="A14" s="55" t="s">
        <v>37</v>
      </c>
      <c r="B14" s="60">
        <f>SUM(B15)</f>
        <v>30923.1</v>
      </c>
      <c r="C14" s="52">
        <f>SUM(C15)</f>
        <v>30821</v>
      </c>
      <c r="D14" s="52">
        <f>SUM(D15)</f>
        <v>0</v>
      </c>
      <c r="E14" s="52">
        <f>SUM(E15)</f>
        <v>28585.73</v>
      </c>
      <c r="F14" s="106">
        <f t="shared" si="0"/>
        <v>92.441346436806143</v>
      </c>
      <c r="G14" s="106">
        <f t="shared" si="1"/>
        <v>92.747574705557895</v>
      </c>
    </row>
    <row r="15" spans="1:10" x14ac:dyDescent="0.25">
      <c r="A15" s="25" t="s">
        <v>56</v>
      </c>
      <c r="B15" s="8">
        <v>30923.1</v>
      </c>
      <c r="C15" s="9">
        <v>30821</v>
      </c>
      <c r="D15" s="9"/>
      <c r="E15" s="9">
        <v>28585.73</v>
      </c>
      <c r="F15" s="109">
        <f t="shared" si="0"/>
        <v>92.441346436806143</v>
      </c>
      <c r="G15" s="109">
        <f t="shared" si="1"/>
        <v>92.747574705557895</v>
      </c>
    </row>
    <row r="16" spans="1:10" ht="25.5" x14ac:dyDescent="0.25">
      <c r="A16" s="50" t="s">
        <v>34</v>
      </c>
      <c r="B16" s="51">
        <f>SUM(B17+B18)</f>
        <v>157414.19</v>
      </c>
      <c r="C16" s="52">
        <f>SUM(C17+C18)</f>
        <v>132990</v>
      </c>
      <c r="D16" s="52">
        <f>SUM(D17+D18)</f>
        <v>0</v>
      </c>
      <c r="E16" s="52">
        <f>SUM(E17+E18)</f>
        <v>132190.13</v>
      </c>
      <c r="F16" s="106">
        <f t="shared" si="0"/>
        <v>83.975993523836706</v>
      </c>
      <c r="G16" s="106">
        <f t="shared" si="1"/>
        <v>99.398548763064895</v>
      </c>
    </row>
    <row r="17" spans="1:12" ht="38.25" x14ac:dyDescent="0.25">
      <c r="A17" s="47" t="s">
        <v>113</v>
      </c>
      <c r="B17" s="8">
        <v>7304.69</v>
      </c>
      <c r="C17" s="9">
        <v>5000</v>
      </c>
      <c r="D17" s="9"/>
      <c r="E17" s="9">
        <v>4200.47</v>
      </c>
      <c r="F17" s="109">
        <f t="shared" si="0"/>
        <v>57.503740747382849</v>
      </c>
      <c r="G17" s="109">
        <f t="shared" si="1"/>
        <v>84.009399999999999</v>
      </c>
    </row>
    <row r="18" spans="1:12" x14ac:dyDescent="0.25">
      <c r="A18" s="47" t="s">
        <v>57</v>
      </c>
      <c r="B18" s="8">
        <v>150109.5</v>
      </c>
      <c r="C18" s="9">
        <v>127990</v>
      </c>
      <c r="D18" s="9"/>
      <c r="E18" s="9">
        <v>127989.66</v>
      </c>
      <c r="F18" s="109">
        <f t="shared" si="0"/>
        <v>85.264197136090658</v>
      </c>
      <c r="G18" s="109">
        <f t="shared" si="1"/>
        <v>99.999734354246428</v>
      </c>
    </row>
    <row r="19" spans="1:12" x14ac:dyDescent="0.25">
      <c r="A19" s="63" t="s">
        <v>58</v>
      </c>
      <c r="B19" s="51">
        <v>1328924</v>
      </c>
      <c r="C19" s="52">
        <f>SUM(C20:C23)</f>
        <v>1784034</v>
      </c>
      <c r="D19" s="52">
        <f>SUM(D20:D22)</f>
        <v>0</v>
      </c>
      <c r="E19" s="52">
        <f>SUM(E20+E21+E22+E23)</f>
        <v>1643458.46</v>
      </c>
      <c r="F19" s="106">
        <f t="shared" si="0"/>
        <v>123.66835575247343</v>
      </c>
      <c r="G19" s="106">
        <f t="shared" si="1"/>
        <v>92.12035532955089</v>
      </c>
      <c r="L19" s="105"/>
    </row>
    <row r="20" spans="1:12" x14ac:dyDescent="0.25">
      <c r="A20" s="47" t="s">
        <v>60</v>
      </c>
      <c r="B20" s="8">
        <v>0</v>
      </c>
      <c r="C20" s="9">
        <v>0</v>
      </c>
      <c r="D20" s="9"/>
      <c r="E20" s="9">
        <v>0</v>
      </c>
      <c r="F20" s="109" t="e">
        <f t="shared" si="0"/>
        <v>#DIV/0!</v>
      </c>
      <c r="G20" s="109" t="e">
        <f t="shared" si="1"/>
        <v>#DIV/0!</v>
      </c>
      <c r="L20" s="110"/>
    </row>
    <row r="21" spans="1:12" x14ac:dyDescent="0.25">
      <c r="A21" s="47" t="s">
        <v>59</v>
      </c>
      <c r="B21" s="8">
        <v>41720.54</v>
      </c>
      <c r="C21" s="9">
        <v>51620</v>
      </c>
      <c r="D21" s="9"/>
      <c r="E21" s="9">
        <v>51032.959999999999</v>
      </c>
      <c r="F21" s="109">
        <f t="shared" si="0"/>
        <v>122.3209479071939</v>
      </c>
      <c r="G21" s="109">
        <f t="shared" si="1"/>
        <v>98.862766369624183</v>
      </c>
      <c r="J21" s="107"/>
    </row>
    <row r="22" spans="1:12" ht="25.5" x14ac:dyDescent="0.25">
      <c r="A22" s="47" t="s">
        <v>61</v>
      </c>
      <c r="B22" s="8">
        <v>1274522.45</v>
      </c>
      <c r="C22" s="9">
        <v>1723540</v>
      </c>
      <c r="D22" s="48"/>
      <c r="E22" s="136">
        <v>1592425.5</v>
      </c>
      <c r="F22" s="109">
        <f t="shared" si="0"/>
        <v>124.94291489333908</v>
      </c>
      <c r="G22" s="109">
        <f t="shared" si="1"/>
        <v>92.392720795571904</v>
      </c>
      <c r="I22" s="110"/>
    </row>
    <row r="23" spans="1:12" s="135" customFormat="1" ht="25.5" x14ac:dyDescent="0.25">
      <c r="A23" s="47" t="s">
        <v>270</v>
      </c>
      <c r="B23" s="8">
        <v>12681.35</v>
      </c>
      <c r="C23" s="136">
        <v>8874</v>
      </c>
      <c r="D23" s="48"/>
      <c r="E23" s="136">
        <v>0</v>
      </c>
      <c r="F23" s="109"/>
      <c r="G23" s="109">
        <f t="shared" si="1"/>
        <v>0</v>
      </c>
      <c r="I23" s="110"/>
    </row>
    <row r="24" spans="1:12" x14ac:dyDescent="0.25">
      <c r="A24" s="63" t="s">
        <v>114</v>
      </c>
      <c r="B24" s="51">
        <f>SUM(B25)</f>
        <v>815.18</v>
      </c>
      <c r="C24" s="52">
        <f>SUM(C25)</f>
        <v>800</v>
      </c>
      <c r="D24" s="61">
        <f>SUM(D25)</f>
        <v>0</v>
      </c>
      <c r="E24" s="52">
        <f>SUM(E25)</f>
        <v>0</v>
      </c>
      <c r="F24" s="106">
        <f t="shared" si="0"/>
        <v>0</v>
      </c>
      <c r="G24" s="106">
        <f t="shared" si="1"/>
        <v>0</v>
      </c>
      <c r="K24" s="110"/>
    </row>
    <row r="25" spans="1:12" ht="25.5" x14ac:dyDescent="0.25">
      <c r="A25" s="47" t="s">
        <v>115</v>
      </c>
      <c r="B25" s="8">
        <v>815.18</v>
      </c>
      <c r="C25" s="9">
        <v>800</v>
      </c>
      <c r="D25" s="9"/>
      <c r="E25" s="9">
        <v>0</v>
      </c>
      <c r="F25" s="109">
        <f t="shared" si="0"/>
        <v>0</v>
      </c>
      <c r="G25" s="109">
        <f t="shared" si="1"/>
        <v>0</v>
      </c>
    </row>
    <row r="26" spans="1:12" x14ac:dyDescent="0.25">
      <c r="A26" s="12"/>
      <c r="B26" s="8"/>
      <c r="C26" s="9"/>
      <c r="D26" s="9"/>
      <c r="E26" s="9"/>
      <c r="F26" s="10"/>
      <c r="G26" s="10" t="e">
        <f t="shared" si="1"/>
        <v>#DIV/0!</v>
      </c>
    </row>
    <row r="28" spans="1:12" ht="15.75" customHeight="1" x14ac:dyDescent="0.25">
      <c r="A28" s="462" t="s">
        <v>128</v>
      </c>
      <c r="B28" s="462"/>
      <c r="C28" s="462"/>
      <c r="D28" s="462"/>
      <c r="E28" s="462"/>
      <c r="F28" s="462"/>
      <c r="G28" s="76"/>
    </row>
    <row r="29" spans="1:12" ht="18" x14ac:dyDescent="0.25">
      <c r="A29" s="24"/>
      <c r="B29" s="24"/>
      <c r="C29" s="24"/>
      <c r="D29" s="24"/>
      <c r="E29" s="5"/>
      <c r="F29" s="5"/>
      <c r="G29" s="5"/>
      <c r="J29" s="107"/>
    </row>
    <row r="30" spans="1:12" ht="25.5" x14ac:dyDescent="0.25">
      <c r="A30" s="20" t="s">
        <v>33</v>
      </c>
      <c r="B30" s="19" t="s">
        <v>25</v>
      </c>
      <c r="C30" s="20" t="s">
        <v>271</v>
      </c>
      <c r="D30" s="20" t="s">
        <v>123</v>
      </c>
      <c r="E30" s="20" t="s">
        <v>124</v>
      </c>
      <c r="F30" s="20" t="s">
        <v>125</v>
      </c>
      <c r="G30" s="20" t="s">
        <v>275</v>
      </c>
    </row>
    <row r="31" spans="1:12" x14ac:dyDescent="0.25">
      <c r="A31" s="98">
        <v>1</v>
      </c>
      <c r="B31" s="99">
        <v>2</v>
      </c>
      <c r="C31" s="98">
        <v>3</v>
      </c>
      <c r="D31" s="98">
        <v>4</v>
      </c>
      <c r="E31" s="98">
        <v>5</v>
      </c>
      <c r="F31" s="98">
        <v>6</v>
      </c>
      <c r="G31" s="98">
        <v>7</v>
      </c>
    </row>
    <row r="32" spans="1:12" x14ac:dyDescent="0.25">
      <c r="A32" s="64" t="s">
        <v>1</v>
      </c>
      <c r="B32" s="434">
        <f>SUM(B33+B35+B37+B40+B45)</f>
        <v>1551374.49</v>
      </c>
      <c r="C32" s="212">
        <f>SUM(C33+C35+C37+C40+C45)</f>
        <v>2007997</v>
      </c>
      <c r="D32" s="58">
        <f>SUM(D33+D35+D37+D40+D45)</f>
        <v>0</v>
      </c>
      <c r="E32" s="212">
        <f>SUM(E33+E35+E37+E40+E45)</f>
        <v>1871280.1700000002</v>
      </c>
      <c r="F32" s="58">
        <f>SUM(E32/B32*100)</f>
        <v>120.62079027740104</v>
      </c>
      <c r="G32" s="58">
        <f>(E32/C32*100)</f>
        <v>93.191382756049947</v>
      </c>
    </row>
    <row r="33" spans="1:11" ht="15.75" customHeight="1" x14ac:dyDescent="0.25">
      <c r="A33" s="55" t="s">
        <v>35</v>
      </c>
      <c r="B33" s="60">
        <f>SUM(B34)</f>
        <v>44963.58</v>
      </c>
      <c r="C33" s="61">
        <f>SUM(C34)</f>
        <v>59352</v>
      </c>
      <c r="D33" s="52">
        <f>SUM(D34)</f>
        <v>0</v>
      </c>
      <c r="E33" s="61">
        <f>SUM(E34)</f>
        <v>58858.32</v>
      </c>
      <c r="F33" s="106">
        <f t="shared" ref="F33:F46" si="2">SUM(E33/B33*100)</f>
        <v>130.90221018877946</v>
      </c>
      <c r="G33" s="106">
        <f t="shared" ref="G33:G47" si="3">(E33/C33*100)</f>
        <v>99.168216740800645</v>
      </c>
    </row>
    <row r="34" spans="1:11" x14ac:dyDescent="0.25">
      <c r="A34" s="44" t="s">
        <v>36</v>
      </c>
      <c r="B34" s="8">
        <v>44963.58</v>
      </c>
      <c r="C34" s="9">
        <v>59352</v>
      </c>
      <c r="D34" s="9"/>
      <c r="E34" s="9">
        <v>58858.32</v>
      </c>
      <c r="F34" s="109">
        <f t="shared" si="2"/>
        <v>130.90221018877946</v>
      </c>
      <c r="G34" s="109">
        <f t="shared" si="3"/>
        <v>99.168216740800645</v>
      </c>
    </row>
    <row r="35" spans="1:11" x14ac:dyDescent="0.25">
      <c r="A35" s="55" t="s">
        <v>37</v>
      </c>
      <c r="B35" s="51">
        <f>SUM(B36)</f>
        <v>27872.23</v>
      </c>
      <c r="C35" s="52">
        <f>SUM(C36)</f>
        <v>30821</v>
      </c>
      <c r="D35" s="52">
        <f>SUM(D36)</f>
        <v>0</v>
      </c>
      <c r="E35" s="52">
        <f>SUM(E36)</f>
        <v>23134.38</v>
      </c>
      <c r="F35" s="106">
        <f t="shared" si="2"/>
        <v>83.001539525183304</v>
      </c>
      <c r="G35" s="106">
        <f t="shared" si="3"/>
        <v>75.060445799941604</v>
      </c>
    </row>
    <row r="36" spans="1:11" x14ac:dyDescent="0.25">
      <c r="A36" s="25" t="s">
        <v>56</v>
      </c>
      <c r="B36" s="8">
        <v>27872.23</v>
      </c>
      <c r="C36" s="9">
        <v>30821</v>
      </c>
      <c r="D36" s="9"/>
      <c r="E36" s="9">
        <v>23134.38</v>
      </c>
      <c r="F36" s="109">
        <f t="shared" si="2"/>
        <v>83.001539525183304</v>
      </c>
      <c r="G36" s="109">
        <f t="shared" si="3"/>
        <v>75.060445799941604</v>
      </c>
      <c r="I36" s="104"/>
      <c r="J36" s="105"/>
    </row>
    <row r="37" spans="1:11" ht="25.5" x14ac:dyDescent="0.25">
      <c r="A37" s="50" t="s">
        <v>34</v>
      </c>
      <c r="B37" s="51">
        <f>SUM(B38+B39)</f>
        <v>157414.19</v>
      </c>
      <c r="C37" s="52">
        <f>SUM(C38+C39)</f>
        <v>132990</v>
      </c>
      <c r="D37" s="52">
        <f>SUM(D38+D39)</f>
        <v>0</v>
      </c>
      <c r="E37" s="52">
        <f>SUM(E38+E39)</f>
        <v>132190.13</v>
      </c>
      <c r="F37" s="106">
        <f t="shared" si="2"/>
        <v>83.975993523836706</v>
      </c>
      <c r="G37" s="106">
        <f t="shared" si="3"/>
        <v>99.398548763064895</v>
      </c>
    </row>
    <row r="38" spans="1:11" ht="38.25" x14ac:dyDescent="0.25">
      <c r="A38" s="47" t="s">
        <v>113</v>
      </c>
      <c r="B38" s="8">
        <v>7304.69</v>
      </c>
      <c r="C38" s="9">
        <v>5000</v>
      </c>
      <c r="D38" s="9"/>
      <c r="E38" s="9">
        <v>4200.47</v>
      </c>
      <c r="F38" s="109">
        <f t="shared" si="2"/>
        <v>57.503740747382849</v>
      </c>
      <c r="G38" s="109">
        <f t="shared" si="3"/>
        <v>84.009399999999999</v>
      </c>
    </row>
    <row r="39" spans="1:11" x14ac:dyDescent="0.25">
      <c r="A39" s="47" t="s">
        <v>57</v>
      </c>
      <c r="B39" s="8">
        <v>150109.5</v>
      </c>
      <c r="C39" s="9">
        <v>127990</v>
      </c>
      <c r="D39" s="9"/>
      <c r="E39" s="9">
        <v>127989.66</v>
      </c>
      <c r="F39" s="109">
        <f t="shared" si="2"/>
        <v>85.264197136090658</v>
      </c>
      <c r="G39" s="109">
        <f t="shared" si="3"/>
        <v>99.999734354246428</v>
      </c>
    </row>
    <row r="40" spans="1:11" x14ac:dyDescent="0.25">
      <c r="A40" s="63" t="s">
        <v>58</v>
      </c>
      <c r="B40" s="51">
        <f>B41+B42+B43+B44</f>
        <v>1320309.31</v>
      </c>
      <c r="C40" s="52">
        <f>SUM(C41:C44)</f>
        <v>1784034</v>
      </c>
      <c r="D40" s="52">
        <f>SUM(D41:D44)</f>
        <v>0</v>
      </c>
      <c r="E40" s="52">
        <f>SUM(E41+E42+E43+E44)</f>
        <v>1657097.34</v>
      </c>
      <c r="F40" s="106">
        <f t="shared" si="2"/>
        <v>125.50826745287435</v>
      </c>
      <c r="G40" s="106">
        <f t="shared" si="3"/>
        <v>92.884851970309995</v>
      </c>
    </row>
    <row r="41" spans="1:11" x14ac:dyDescent="0.25">
      <c r="A41" s="47" t="s">
        <v>60</v>
      </c>
      <c r="B41" s="8">
        <v>0</v>
      </c>
      <c r="C41" s="9">
        <v>0</v>
      </c>
      <c r="D41" s="9"/>
      <c r="E41" s="9">
        <v>0</v>
      </c>
      <c r="F41" s="109" t="e">
        <f t="shared" si="2"/>
        <v>#DIV/0!</v>
      </c>
      <c r="G41" s="109" t="e">
        <f t="shared" si="3"/>
        <v>#DIV/0!</v>
      </c>
    </row>
    <row r="42" spans="1:11" x14ac:dyDescent="0.25">
      <c r="A42" s="47" t="s">
        <v>59</v>
      </c>
      <c r="B42" s="8">
        <v>41720.54</v>
      </c>
      <c r="C42" s="9">
        <v>51620</v>
      </c>
      <c r="D42" s="9"/>
      <c r="E42" s="9">
        <v>51032.959999999999</v>
      </c>
      <c r="F42" s="109">
        <f t="shared" si="2"/>
        <v>122.3209479071939</v>
      </c>
      <c r="G42" s="109">
        <f t="shared" si="3"/>
        <v>98.862766369624183</v>
      </c>
    </row>
    <row r="43" spans="1:11" ht="25.5" x14ac:dyDescent="0.25">
      <c r="A43" s="47" t="s">
        <v>61</v>
      </c>
      <c r="B43" s="8">
        <v>1274781.26</v>
      </c>
      <c r="C43" s="9">
        <v>1723540</v>
      </c>
      <c r="D43" s="9"/>
      <c r="E43" s="9">
        <v>1598081.58</v>
      </c>
      <c r="F43" s="109">
        <f t="shared" si="2"/>
        <v>125.36123883716333</v>
      </c>
      <c r="G43" s="109">
        <f t="shared" si="3"/>
        <v>92.720887243696112</v>
      </c>
      <c r="K43" s="107"/>
    </row>
    <row r="44" spans="1:11" s="135" customFormat="1" ht="25.5" x14ac:dyDescent="0.25">
      <c r="A44" s="47" t="s">
        <v>270</v>
      </c>
      <c r="B44" s="8">
        <v>3807.51</v>
      </c>
      <c r="C44" s="136">
        <v>8874</v>
      </c>
      <c r="D44" s="136"/>
      <c r="E44" s="136">
        <v>7982.8</v>
      </c>
      <c r="F44" s="109">
        <f t="shared" si="2"/>
        <v>209.65933116393654</v>
      </c>
      <c r="G44" s="109">
        <f t="shared" si="3"/>
        <v>89.957178273608292</v>
      </c>
      <c r="K44" s="107"/>
    </row>
    <row r="45" spans="1:11" x14ac:dyDescent="0.25">
      <c r="A45" s="63" t="s">
        <v>114</v>
      </c>
      <c r="B45" s="51">
        <f>SUM(B46)</f>
        <v>815.18</v>
      </c>
      <c r="C45" s="52">
        <f>SUM(C46)</f>
        <v>800</v>
      </c>
      <c r="D45" s="52">
        <f>SUM(D46)</f>
        <v>0</v>
      </c>
      <c r="E45" s="52">
        <f>SUM(E46)</f>
        <v>0</v>
      </c>
      <c r="F45" s="106">
        <f t="shared" si="2"/>
        <v>0</v>
      </c>
      <c r="G45" s="106">
        <f t="shared" si="3"/>
        <v>0</v>
      </c>
    </row>
    <row r="46" spans="1:11" ht="25.5" x14ac:dyDescent="0.25">
      <c r="A46" s="47" t="s">
        <v>115</v>
      </c>
      <c r="B46" s="8">
        <v>815.18</v>
      </c>
      <c r="C46" s="9">
        <v>800</v>
      </c>
      <c r="D46" s="9"/>
      <c r="E46" s="9">
        <v>0</v>
      </c>
      <c r="F46" s="109">
        <f t="shared" si="2"/>
        <v>0</v>
      </c>
      <c r="G46" s="109">
        <f t="shared" si="3"/>
        <v>0</v>
      </c>
    </row>
    <row r="47" spans="1:11" x14ac:dyDescent="0.25">
      <c r="A47" s="12"/>
      <c r="B47" s="8"/>
      <c r="C47" s="9"/>
      <c r="D47" s="9"/>
      <c r="E47" s="9"/>
      <c r="F47" s="10"/>
      <c r="G47" s="108" t="e">
        <f t="shared" si="3"/>
        <v>#DIV/0!</v>
      </c>
    </row>
  </sheetData>
  <mergeCells count="5">
    <mergeCell ref="A3:F3"/>
    <mergeCell ref="A5:F5"/>
    <mergeCell ref="A7:F7"/>
    <mergeCell ref="A28:F28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topLeftCell="A4" workbookViewId="0">
      <selection activeCell="C18" sqref="C18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1" ht="18" customHeight="1" x14ac:dyDescent="0.25">
      <c r="A2" s="4"/>
      <c r="B2" s="4"/>
      <c r="C2" s="24"/>
      <c r="D2" s="4"/>
      <c r="E2" s="4"/>
      <c r="F2" s="4"/>
      <c r="G2" s="24"/>
    </row>
    <row r="3" spans="1:11" ht="15.75" x14ac:dyDescent="0.25">
      <c r="A3" s="462"/>
      <c r="B3" s="462"/>
      <c r="C3" s="462"/>
      <c r="D3" s="462"/>
      <c r="E3" s="463"/>
      <c r="F3" s="463"/>
      <c r="G3" s="80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462"/>
      <c r="B5" s="464"/>
      <c r="C5" s="464"/>
      <c r="D5" s="464"/>
      <c r="E5" s="464"/>
      <c r="F5" s="464"/>
      <c r="G5" s="81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462" t="s">
        <v>129</v>
      </c>
      <c r="B7" s="484"/>
      <c r="C7" s="484"/>
      <c r="D7" s="484"/>
      <c r="E7" s="484"/>
      <c r="F7" s="484"/>
      <c r="G7" s="82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33</v>
      </c>
      <c r="B9" s="3" t="s">
        <v>137</v>
      </c>
      <c r="C9" s="3" t="s">
        <v>138</v>
      </c>
      <c r="D9" s="3" t="s">
        <v>139</v>
      </c>
      <c r="E9" s="3" t="s">
        <v>141</v>
      </c>
      <c r="F9" s="3" t="s">
        <v>143</v>
      </c>
      <c r="G9" s="3" t="s">
        <v>272</v>
      </c>
    </row>
    <row r="10" spans="1:11" s="111" customFormat="1" x14ac:dyDescent="0.25">
      <c r="A10" s="98">
        <v>1</v>
      </c>
      <c r="B10" s="99">
        <v>2</v>
      </c>
      <c r="C10" s="98">
        <v>3</v>
      </c>
      <c r="D10" s="98">
        <v>4</v>
      </c>
      <c r="E10" s="98">
        <v>5</v>
      </c>
      <c r="F10" s="98">
        <v>6</v>
      </c>
      <c r="G10" s="98">
        <v>7</v>
      </c>
    </row>
    <row r="11" spans="1:11" ht="15.75" customHeight="1" x14ac:dyDescent="0.25">
      <c r="A11" s="65" t="s">
        <v>10</v>
      </c>
      <c r="B11" s="455">
        <f>SUM(B12)</f>
        <v>1559799.46</v>
      </c>
      <c r="C11" s="345">
        <f>SUM(C12)</f>
        <v>2007997</v>
      </c>
      <c r="D11" s="345">
        <f>SUM(D12)</f>
        <v>0</v>
      </c>
      <c r="E11" s="345">
        <f>SUM(E12)</f>
        <v>1871280.17</v>
      </c>
      <c r="F11" s="345">
        <f>SUM(E11/B11*100)</f>
        <v>119.96927925593717</v>
      </c>
      <c r="G11" s="345">
        <f>SUM(E11/C11*100)</f>
        <v>93.191382756049933</v>
      </c>
    </row>
    <row r="12" spans="1:11" ht="15.75" customHeight="1" x14ac:dyDescent="0.25">
      <c r="A12" s="62" t="s">
        <v>52</v>
      </c>
      <c r="B12" s="456">
        <f>SUM(B13:B15)</f>
        <v>1559799.46</v>
      </c>
      <c r="C12" s="457">
        <f>SUM(C13:C15)</f>
        <v>2007997</v>
      </c>
      <c r="D12" s="457">
        <f>SUM(D13:D15)</f>
        <v>0</v>
      </c>
      <c r="E12" s="457">
        <f>SUM(E13:E15)</f>
        <v>1871280.17</v>
      </c>
      <c r="F12" s="458">
        <f t="shared" ref="F12:F15" si="0">SUM(E12/B12*100)</f>
        <v>119.96927925593717</v>
      </c>
      <c r="G12" s="458">
        <f t="shared" ref="G12:G15" si="1">SUM(E12/C12*100)</f>
        <v>93.191382756049933</v>
      </c>
    </row>
    <row r="13" spans="1:11" ht="25.5" x14ac:dyDescent="0.25">
      <c r="A13" s="17" t="s">
        <v>53</v>
      </c>
      <c r="B13" s="359">
        <v>1501614.66</v>
      </c>
      <c r="C13" s="342">
        <v>1927855</v>
      </c>
      <c r="D13" s="342"/>
      <c r="E13" s="342">
        <v>1792218.49</v>
      </c>
      <c r="F13" s="342">
        <f t="shared" si="0"/>
        <v>119.35275658536793</v>
      </c>
      <c r="G13" s="459">
        <f t="shared" si="1"/>
        <v>92.964382176045405</v>
      </c>
    </row>
    <row r="14" spans="1:11" x14ac:dyDescent="0.25">
      <c r="A14" s="16" t="s">
        <v>54</v>
      </c>
      <c r="B14" s="359">
        <v>852.74</v>
      </c>
      <c r="C14" s="342">
        <v>652</v>
      </c>
      <c r="D14" s="342"/>
      <c r="E14" s="342">
        <v>651.88</v>
      </c>
      <c r="F14" s="342">
        <f t="shared" si="0"/>
        <v>76.445340901095292</v>
      </c>
      <c r="G14" s="459">
        <f t="shared" si="1"/>
        <v>99.981595092024548</v>
      </c>
    </row>
    <row r="15" spans="1:11" ht="25.5" x14ac:dyDescent="0.25">
      <c r="A15" s="46" t="s">
        <v>55</v>
      </c>
      <c r="B15" s="359">
        <v>57332.06</v>
      </c>
      <c r="C15" s="342">
        <v>79490</v>
      </c>
      <c r="D15" s="342"/>
      <c r="E15" s="342">
        <v>78409.8</v>
      </c>
      <c r="F15" s="342">
        <f t="shared" si="0"/>
        <v>136.76431650982016</v>
      </c>
      <c r="G15" s="459">
        <f t="shared" si="1"/>
        <v>98.641086929173483</v>
      </c>
    </row>
    <row r="16" spans="1:11" x14ac:dyDescent="0.25">
      <c r="A16" s="11"/>
      <c r="B16" s="8"/>
      <c r="C16" s="9"/>
      <c r="D16" s="9"/>
      <c r="E16" s="9"/>
      <c r="F16" s="10"/>
      <c r="G16" s="10"/>
    </row>
    <row r="17" spans="1:7" x14ac:dyDescent="0.25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workbookViewId="0">
      <selection activeCell="I8" sqref="I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462"/>
      <c r="B1" s="462"/>
      <c r="C1" s="462"/>
      <c r="D1" s="462"/>
      <c r="E1" s="462"/>
      <c r="F1" s="462"/>
      <c r="G1" s="462"/>
      <c r="H1" s="462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462" t="s">
        <v>13</v>
      </c>
      <c r="B3" s="462"/>
      <c r="C3" s="462"/>
      <c r="D3" s="462"/>
      <c r="E3" s="462"/>
      <c r="F3" s="462"/>
      <c r="G3" s="462"/>
      <c r="H3" s="462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462" t="s">
        <v>39</v>
      </c>
      <c r="B5" s="462"/>
      <c r="C5" s="462"/>
      <c r="D5" s="462"/>
      <c r="E5" s="462"/>
      <c r="F5" s="462"/>
      <c r="G5" s="462"/>
      <c r="H5" s="462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3</v>
      </c>
      <c r="B7" s="116" t="s">
        <v>4</v>
      </c>
      <c r="C7" s="116" t="s">
        <v>24</v>
      </c>
      <c r="D7" s="3" t="s">
        <v>137</v>
      </c>
      <c r="E7" s="3" t="s">
        <v>138</v>
      </c>
      <c r="F7" s="3" t="s">
        <v>139</v>
      </c>
      <c r="G7" s="3" t="s">
        <v>141</v>
      </c>
      <c r="H7" s="3" t="s">
        <v>143</v>
      </c>
      <c r="I7" s="3" t="s">
        <v>245</v>
      </c>
    </row>
    <row r="8" spans="1:9" x14ac:dyDescent="0.25">
      <c r="A8" s="35"/>
      <c r="B8" s="36"/>
      <c r="C8" s="34" t="s">
        <v>41</v>
      </c>
      <c r="D8" s="36"/>
      <c r="E8" s="35"/>
      <c r="F8" s="35"/>
      <c r="G8" s="35"/>
      <c r="H8" s="35"/>
      <c r="I8" s="140"/>
    </row>
    <row r="9" spans="1:9" ht="25.5" x14ac:dyDescent="0.25">
      <c r="A9" s="11">
        <v>8</v>
      </c>
      <c r="B9" s="11"/>
      <c r="C9" s="11" t="s">
        <v>11</v>
      </c>
      <c r="D9" s="8"/>
      <c r="E9" s="9"/>
      <c r="F9" s="9"/>
      <c r="G9" s="9"/>
      <c r="H9" s="9"/>
      <c r="I9" s="140"/>
    </row>
    <row r="10" spans="1:9" x14ac:dyDescent="0.25">
      <c r="A10" s="11"/>
      <c r="B10" s="15">
        <v>84</v>
      </c>
      <c r="C10" s="15" t="s">
        <v>17</v>
      </c>
      <c r="D10" s="8"/>
      <c r="E10" s="9"/>
      <c r="F10" s="9"/>
      <c r="G10" s="9"/>
      <c r="H10" s="9"/>
      <c r="I10" s="140"/>
    </row>
    <row r="11" spans="1:9" x14ac:dyDescent="0.25">
      <c r="A11" s="11"/>
      <c r="B11" s="15"/>
      <c r="C11" s="37"/>
      <c r="D11" s="8"/>
      <c r="E11" s="9"/>
      <c r="F11" s="9"/>
      <c r="G11" s="9"/>
      <c r="H11" s="9"/>
      <c r="I11" s="140"/>
    </row>
    <row r="12" spans="1:9" x14ac:dyDescent="0.25">
      <c r="A12" s="11"/>
      <c r="B12" s="15"/>
      <c r="C12" s="34" t="s">
        <v>44</v>
      </c>
      <c r="D12" s="8"/>
      <c r="E12" s="9"/>
      <c r="F12" s="9"/>
      <c r="G12" s="9"/>
      <c r="H12" s="9"/>
      <c r="I12" s="140"/>
    </row>
    <row r="13" spans="1:9" ht="25.5" x14ac:dyDescent="0.25">
      <c r="A13" s="13">
        <v>5</v>
      </c>
      <c r="B13" s="14"/>
      <c r="C13" s="25" t="s">
        <v>12</v>
      </c>
      <c r="D13" s="8"/>
      <c r="E13" s="9"/>
      <c r="F13" s="9"/>
      <c r="G13" s="9"/>
      <c r="H13" s="9"/>
      <c r="I13" s="140"/>
    </row>
    <row r="14" spans="1:9" ht="25.5" x14ac:dyDescent="0.25">
      <c r="A14" s="15"/>
      <c r="B14" s="15">
        <v>54</v>
      </c>
      <c r="C14" s="26" t="s">
        <v>18</v>
      </c>
      <c r="D14" s="8"/>
      <c r="E14" s="9"/>
      <c r="F14" s="9"/>
      <c r="G14" s="9"/>
      <c r="H14" s="10"/>
      <c r="I14" s="140"/>
    </row>
    <row r="15" spans="1:9" x14ac:dyDescent="0.25">
      <c r="I15" s="135"/>
    </row>
    <row r="16" spans="1:9" x14ac:dyDescent="0.25">
      <c r="I16" s="135"/>
    </row>
    <row r="17" spans="9:9" x14ac:dyDescent="0.25">
      <c r="I17" s="135"/>
    </row>
    <row r="18" spans="9:9" x14ac:dyDescent="0.25">
      <c r="I18" s="135"/>
    </row>
    <row r="19" spans="9:9" x14ac:dyDescent="0.25">
      <c r="I19" s="135"/>
    </row>
    <row r="20" spans="9:9" x14ac:dyDescent="0.25">
      <c r="I20" s="135"/>
    </row>
    <row r="21" spans="9:9" x14ac:dyDescent="0.25">
      <c r="I21" s="135"/>
    </row>
    <row r="22" spans="9:9" x14ac:dyDescent="0.25">
      <c r="I22" s="13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G8" sqref="G8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462"/>
      <c r="B1" s="462"/>
      <c r="C1" s="462"/>
      <c r="D1" s="462"/>
      <c r="E1" s="462"/>
      <c r="F1" s="462"/>
    </row>
    <row r="2" spans="1:7" ht="18" customHeight="1" x14ac:dyDescent="0.25">
      <c r="A2" s="24"/>
      <c r="B2" s="24"/>
      <c r="C2" s="24"/>
      <c r="D2" s="24"/>
      <c r="E2" s="24"/>
      <c r="F2" s="24"/>
    </row>
    <row r="3" spans="1:7" ht="15.75" customHeight="1" x14ac:dyDescent="0.25">
      <c r="A3" s="462" t="s">
        <v>13</v>
      </c>
      <c r="B3" s="462"/>
      <c r="C3" s="462"/>
      <c r="D3" s="462"/>
      <c r="E3" s="462"/>
      <c r="F3" s="462"/>
    </row>
    <row r="4" spans="1:7" ht="18" x14ac:dyDescent="0.25">
      <c r="A4" s="24"/>
      <c r="B4" s="24"/>
      <c r="C4" s="24"/>
      <c r="D4" s="24"/>
      <c r="E4" s="5"/>
      <c r="F4" s="5"/>
    </row>
    <row r="5" spans="1:7" ht="18" customHeight="1" x14ac:dyDescent="0.25">
      <c r="A5" s="462" t="s">
        <v>40</v>
      </c>
      <c r="B5" s="462"/>
      <c r="C5" s="462"/>
      <c r="D5" s="462"/>
      <c r="E5" s="462"/>
      <c r="F5" s="462"/>
    </row>
    <row r="6" spans="1:7" ht="18" x14ac:dyDescent="0.25">
      <c r="A6" s="24"/>
      <c r="B6" s="24"/>
      <c r="C6" s="24"/>
      <c r="D6" s="24"/>
      <c r="E6" s="5"/>
      <c r="F6" s="5"/>
    </row>
    <row r="7" spans="1:7" ht="25.5" x14ac:dyDescent="0.25">
      <c r="A7" s="116" t="s">
        <v>33</v>
      </c>
      <c r="B7" s="3" t="s">
        <v>137</v>
      </c>
      <c r="C7" s="3" t="s">
        <v>138</v>
      </c>
      <c r="D7" s="3" t="s">
        <v>139</v>
      </c>
      <c r="E7" s="3" t="s">
        <v>141</v>
      </c>
      <c r="F7" s="3" t="s">
        <v>143</v>
      </c>
      <c r="G7" s="3" t="s">
        <v>245</v>
      </c>
    </row>
    <row r="8" spans="1:7" x14ac:dyDescent="0.25">
      <c r="A8" s="11" t="s">
        <v>41</v>
      </c>
      <c r="B8" s="8"/>
      <c r="C8" s="9"/>
      <c r="D8" s="9"/>
      <c r="E8" s="9"/>
      <c r="F8" s="9"/>
      <c r="G8" s="140"/>
    </row>
    <row r="9" spans="1:7" ht="25.5" x14ac:dyDescent="0.25">
      <c r="A9" s="11" t="s">
        <v>42</v>
      </c>
      <c r="B9" s="8"/>
      <c r="C9" s="9"/>
      <c r="D9" s="9"/>
      <c r="E9" s="9"/>
      <c r="F9" s="9"/>
      <c r="G9" s="140"/>
    </row>
    <row r="10" spans="1:7" ht="25.5" x14ac:dyDescent="0.25">
      <c r="A10" s="17" t="s">
        <v>43</v>
      </c>
      <c r="B10" s="8"/>
      <c r="C10" s="9"/>
      <c r="D10" s="9"/>
      <c r="E10" s="9"/>
      <c r="F10" s="9"/>
      <c r="G10" s="140"/>
    </row>
    <row r="11" spans="1:7" x14ac:dyDescent="0.25">
      <c r="A11" s="17"/>
      <c r="B11" s="8"/>
      <c r="C11" s="9"/>
      <c r="D11" s="9"/>
      <c r="E11" s="9"/>
      <c r="F11" s="9"/>
      <c r="G11" s="140"/>
    </row>
    <row r="12" spans="1:7" x14ac:dyDescent="0.25">
      <c r="A12" s="11" t="s">
        <v>44</v>
      </c>
      <c r="B12" s="8"/>
      <c r="C12" s="9"/>
      <c r="D12" s="9"/>
      <c r="E12" s="9"/>
      <c r="F12" s="9"/>
      <c r="G12" s="140"/>
    </row>
    <row r="13" spans="1:7" x14ac:dyDescent="0.25">
      <c r="A13" s="25" t="s">
        <v>35</v>
      </c>
      <c r="B13" s="8"/>
      <c r="C13" s="9"/>
      <c r="D13" s="9"/>
      <c r="E13" s="9"/>
      <c r="F13" s="9"/>
      <c r="G13" s="140"/>
    </row>
    <row r="14" spans="1:7" x14ac:dyDescent="0.25">
      <c r="A14" s="12" t="s">
        <v>36</v>
      </c>
      <c r="B14" s="8"/>
      <c r="C14" s="9"/>
      <c r="D14" s="9"/>
      <c r="E14" s="9"/>
      <c r="F14" s="10"/>
      <c r="G14" s="140"/>
    </row>
    <row r="15" spans="1:7" x14ac:dyDescent="0.25">
      <c r="A15" s="25" t="s">
        <v>37</v>
      </c>
      <c r="B15" s="8"/>
      <c r="C15" s="9"/>
      <c r="D15" s="9"/>
      <c r="E15" s="9"/>
      <c r="F15" s="10"/>
      <c r="G15" s="140"/>
    </row>
    <row r="16" spans="1:7" x14ac:dyDescent="0.25">
      <c r="A16" s="12" t="s">
        <v>38</v>
      </c>
      <c r="B16" s="8"/>
      <c r="C16" s="9"/>
      <c r="D16" s="9"/>
      <c r="E16" s="9"/>
      <c r="F16" s="10"/>
      <c r="G16" s="14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64"/>
  <sheetViews>
    <sheetView zoomScaleNormal="100" workbookViewId="0">
      <selection activeCell="H298" sqref="H298"/>
    </sheetView>
  </sheetViews>
  <sheetFormatPr defaultRowHeight="15" x14ac:dyDescent="0.25"/>
  <cols>
    <col min="1" max="1" width="9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8" width="25.28515625" style="110" customWidth="1"/>
    <col min="9" max="10" width="17.7109375" customWidth="1"/>
  </cols>
  <sheetData>
    <row r="1" spans="1:11" ht="42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1" ht="18" x14ac:dyDescent="0.25">
      <c r="A2" s="4"/>
      <c r="B2" s="4"/>
      <c r="C2" s="4"/>
      <c r="D2" s="4"/>
      <c r="E2" s="4"/>
      <c r="F2" s="355"/>
      <c r="G2" s="355"/>
      <c r="H2" s="367"/>
      <c r="I2" s="5"/>
      <c r="J2" s="5"/>
    </row>
    <row r="3" spans="1:11" ht="18" x14ac:dyDescent="0.25">
      <c r="A3" s="24"/>
      <c r="B3" s="24"/>
      <c r="C3" s="24"/>
      <c r="D3" s="24"/>
      <c r="E3" s="24"/>
      <c r="F3" s="366" t="s">
        <v>130</v>
      </c>
      <c r="G3" s="355"/>
      <c r="H3" s="367"/>
      <c r="I3" s="5"/>
      <c r="J3" s="5"/>
    </row>
    <row r="4" spans="1:11" ht="18" x14ac:dyDescent="0.25">
      <c r="A4" s="24"/>
      <c r="B4" s="24"/>
      <c r="C4" s="24"/>
      <c r="D4" s="24"/>
      <c r="E4" s="24"/>
      <c r="F4" s="366"/>
      <c r="G4" s="355"/>
      <c r="H4" s="367"/>
      <c r="I4" s="5"/>
      <c r="J4" s="5"/>
    </row>
    <row r="5" spans="1:11" ht="18" customHeight="1" x14ac:dyDescent="0.25">
      <c r="A5" s="462" t="s">
        <v>131</v>
      </c>
      <c r="B5" s="462"/>
      <c r="C5" s="462"/>
      <c r="D5" s="462"/>
      <c r="E5" s="462"/>
      <c r="F5" s="462"/>
      <c r="G5" s="462"/>
      <c r="H5" s="462"/>
      <c r="I5" s="462"/>
      <c r="J5" s="101"/>
    </row>
    <row r="6" spans="1:11" ht="18" x14ac:dyDescent="0.25">
      <c r="A6" s="4"/>
      <c r="B6" s="4"/>
      <c r="C6" s="4"/>
      <c r="D6" s="4"/>
      <c r="E6" s="4"/>
      <c r="F6" s="355"/>
      <c r="G6" s="355"/>
      <c r="H6" s="367"/>
      <c r="I6" s="5"/>
      <c r="J6" s="5"/>
    </row>
    <row r="7" spans="1:11" ht="25.5" x14ac:dyDescent="0.25">
      <c r="A7" s="521" t="s">
        <v>14</v>
      </c>
      <c r="B7" s="521"/>
      <c r="C7" s="521"/>
      <c r="D7" s="3" t="s">
        <v>15</v>
      </c>
      <c r="E7" s="3" t="s">
        <v>137</v>
      </c>
      <c r="F7" s="3" t="s">
        <v>138</v>
      </c>
      <c r="G7" s="3" t="s">
        <v>139</v>
      </c>
      <c r="H7" s="3" t="s">
        <v>141</v>
      </c>
      <c r="I7" s="3" t="s">
        <v>142</v>
      </c>
      <c r="J7" s="3" t="s">
        <v>260</v>
      </c>
    </row>
    <row r="8" spans="1:11" s="111" customFormat="1" x14ac:dyDescent="0.25">
      <c r="A8" s="222"/>
      <c r="B8" s="223"/>
      <c r="C8" s="224"/>
      <c r="D8" s="99">
        <v>1</v>
      </c>
      <c r="E8" s="98">
        <v>2</v>
      </c>
      <c r="F8" s="98">
        <v>3</v>
      </c>
      <c r="G8" s="98">
        <v>4</v>
      </c>
      <c r="H8" s="98">
        <v>5</v>
      </c>
      <c r="I8" s="98">
        <v>6</v>
      </c>
      <c r="J8" s="98">
        <v>7</v>
      </c>
    </row>
    <row r="9" spans="1:11" s="111" customFormat="1" ht="43.9" customHeight="1" x14ac:dyDescent="0.25">
      <c r="A9" s="368"/>
      <c r="B9" s="369">
        <v>12270</v>
      </c>
      <c r="C9" s="370"/>
      <c r="D9" s="429" t="s">
        <v>276</v>
      </c>
      <c r="E9" s="371">
        <f>SUM(E10+E36+E183)</f>
        <v>0</v>
      </c>
      <c r="F9" s="428">
        <v>2007997</v>
      </c>
      <c r="G9" s="371">
        <f t="shared" ref="G9" si="0">SUM(G10+G36+G183)</f>
        <v>0</v>
      </c>
      <c r="H9" s="428">
        <v>1871280.17</v>
      </c>
      <c r="I9" s="372" t="e">
        <f>SUM(H9/E9*100)</f>
        <v>#DIV/0!</v>
      </c>
      <c r="J9" s="444">
        <f>H9/F9*100</f>
        <v>93.191382756049933</v>
      </c>
    </row>
    <row r="10" spans="1:11" ht="26.45" customHeight="1" x14ac:dyDescent="0.25">
      <c r="A10" s="498" t="s">
        <v>62</v>
      </c>
      <c r="B10" s="498"/>
      <c r="C10" s="498"/>
      <c r="D10" s="218" t="s">
        <v>63</v>
      </c>
      <c r="E10" s="66">
        <f>SUM(E11)</f>
        <v>0</v>
      </c>
      <c r="F10" s="373">
        <f t="shared" ref="F10:H10" si="1">SUM(F11)</f>
        <v>79490</v>
      </c>
      <c r="G10" s="373">
        <f t="shared" si="1"/>
        <v>0</v>
      </c>
      <c r="H10" s="373">
        <f t="shared" si="1"/>
        <v>78409.8</v>
      </c>
      <c r="I10" s="325" t="e">
        <f t="shared" ref="I10:I73" si="2">SUM(H10/E10*100)</f>
        <v>#DIV/0!</v>
      </c>
      <c r="J10" s="445">
        <f>H10/F10*100</f>
        <v>98.641086929173483</v>
      </c>
    </row>
    <row r="11" spans="1:11" ht="26.45" customHeight="1" x14ac:dyDescent="0.25">
      <c r="A11" s="520" t="s">
        <v>64</v>
      </c>
      <c r="B11" s="520"/>
      <c r="C11" s="520"/>
      <c r="D11" s="334" t="s">
        <v>65</v>
      </c>
      <c r="E11" s="338">
        <f>SUM(E12+E24)</f>
        <v>0</v>
      </c>
      <c r="F11" s="338">
        <f t="shared" ref="F11:H11" si="3">SUM(F12+F24)</f>
        <v>79490</v>
      </c>
      <c r="G11" s="338">
        <f t="shared" si="3"/>
        <v>0</v>
      </c>
      <c r="H11" s="338">
        <f t="shared" si="3"/>
        <v>78409.8</v>
      </c>
      <c r="I11" s="326" t="e">
        <f t="shared" si="2"/>
        <v>#DIV/0!</v>
      </c>
      <c r="J11" s="446">
        <f>H11/F11*100</f>
        <v>98.641086929173483</v>
      </c>
    </row>
    <row r="12" spans="1:11" ht="14.45" customHeight="1" x14ac:dyDescent="0.25">
      <c r="A12" s="485" t="s">
        <v>66</v>
      </c>
      <c r="B12" s="485"/>
      <c r="C12" s="485"/>
      <c r="D12" s="333" t="s">
        <v>67</v>
      </c>
      <c r="E12" s="339">
        <f>SUM(E13)</f>
        <v>0</v>
      </c>
      <c r="F12" s="339">
        <f t="shared" ref="F12:H12" si="4">SUM(F13)</f>
        <v>27870</v>
      </c>
      <c r="G12" s="339">
        <f t="shared" si="4"/>
        <v>0</v>
      </c>
      <c r="H12" s="339">
        <f t="shared" si="4"/>
        <v>27376.84</v>
      </c>
      <c r="I12" s="327" t="e">
        <f t="shared" si="2"/>
        <v>#DIV/0!</v>
      </c>
      <c r="J12" s="447">
        <f t="shared" ref="J12:J75" si="5">H12/F12*100</f>
        <v>98.230498744169353</v>
      </c>
    </row>
    <row r="13" spans="1:11" x14ac:dyDescent="0.25">
      <c r="A13" s="486">
        <v>3</v>
      </c>
      <c r="B13" s="486"/>
      <c r="C13" s="486"/>
      <c r="D13" s="421" t="s">
        <v>7</v>
      </c>
      <c r="E13" s="422">
        <f>SUM(E14+E21)</f>
        <v>0</v>
      </c>
      <c r="F13" s="422">
        <v>27870</v>
      </c>
      <c r="G13" s="422">
        <f t="shared" ref="G13" si="6">SUM(G14+G21)</f>
        <v>0</v>
      </c>
      <c r="H13" s="422">
        <v>27376.84</v>
      </c>
      <c r="I13" s="423" t="e">
        <f t="shared" si="2"/>
        <v>#DIV/0!</v>
      </c>
      <c r="J13" s="448">
        <f t="shared" si="5"/>
        <v>98.230498744169353</v>
      </c>
    </row>
    <row r="14" spans="1:11" x14ac:dyDescent="0.25">
      <c r="A14" s="487">
        <v>31</v>
      </c>
      <c r="B14" s="488"/>
      <c r="C14" s="489"/>
      <c r="D14" s="399" t="s">
        <v>8</v>
      </c>
      <c r="E14" s="365">
        <f>SUM(E15+E17+E19)</f>
        <v>0</v>
      </c>
      <c r="F14" s="365">
        <v>27870</v>
      </c>
      <c r="G14" s="365">
        <f t="shared" ref="G14" si="7">SUM(G15+G17+G19)</f>
        <v>0</v>
      </c>
      <c r="H14" s="365">
        <v>27376.84</v>
      </c>
      <c r="I14" s="397" t="e">
        <f t="shared" si="2"/>
        <v>#DIV/0!</v>
      </c>
      <c r="J14" s="449">
        <f t="shared" si="5"/>
        <v>98.230498744169353</v>
      </c>
    </row>
    <row r="15" spans="1:11" s="135" customFormat="1" x14ac:dyDescent="0.25">
      <c r="A15" s="234">
        <v>311</v>
      </c>
      <c r="B15" s="235"/>
      <c r="C15" s="228"/>
      <c r="D15" s="228" t="s">
        <v>221</v>
      </c>
      <c r="E15" s="341">
        <f>SUM(E16)</f>
        <v>0</v>
      </c>
      <c r="F15" s="342">
        <v>19420</v>
      </c>
      <c r="G15" s="342">
        <f t="shared" ref="G15:H15" si="8">SUM(G16)</f>
        <v>0</v>
      </c>
      <c r="H15" s="342">
        <f t="shared" si="8"/>
        <v>19399.580000000002</v>
      </c>
      <c r="I15" s="328" t="e">
        <f t="shared" si="2"/>
        <v>#DIV/0!</v>
      </c>
      <c r="J15" s="450">
        <f t="shared" si="5"/>
        <v>99.894850669412989</v>
      </c>
    </row>
    <row r="16" spans="1:11" s="135" customFormat="1" x14ac:dyDescent="0.25">
      <c r="A16" s="236">
        <v>3111</v>
      </c>
      <c r="B16" s="115"/>
      <c r="C16" s="229"/>
      <c r="D16" s="229" t="s">
        <v>165</v>
      </c>
      <c r="E16" s="342"/>
      <c r="F16" s="342">
        <v>19420</v>
      </c>
      <c r="G16" s="342"/>
      <c r="H16" s="342">
        <v>19399.580000000002</v>
      </c>
      <c r="I16" s="98" t="e">
        <f t="shared" si="2"/>
        <v>#DIV/0!</v>
      </c>
      <c r="J16" s="451">
        <f t="shared" si="5"/>
        <v>99.894850669412989</v>
      </c>
    </row>
    <row r="17" spans="1:10" s="135" customFormat="1" x14ac:dyDescent="0.25">
      <c r="A17" s="234">
        <v>312</v>
      </c>
      <c r="B17" s="235"/>
      <c r="C17" s="228"/>
      <c r="D17" s="228" t="s">
        <v>167</v>
      </c>
      <c r="E17" s="341">
        <f>SUM(E18)</f>
        <v>0</v>
      </c>
      <c r="F17" s="342">
        <v>3330</v>
      </c>
      <c r="G17" s="342">
        <f t="shared" ref="G17" si="9">SUM(G18)</f>
        <v>0</v>
      </c>
      <c r="H17" s="342">
        <v>2900.31</v>
      </c>
      <c r="I17" s="328" t="e">
        <f>SUM(H17/E17*100)</f>
        <v>#DIV/0!</v>
      </c>
      <c r="J17" s="450">
        <f t="shared" si="5"/>
        <v>87.096396396396386</v>
      </c>
    </row>
    <row r="18" spans="1:10" s="135" customFormat="1" x14ac:dyDescent="0.25">
      <c r="A18" s="236">
        <v>3121</v>
      </c>
      <c r="B18" s="115"/>
      <c r="C18" s="229"/>
      <c r="D18" s="229" t="s">
        <v>167</v>
      </c>
      <c r="E18" s="342"/>
      <c r="F18" s="342">
        <v>3330</v>
      </c>
      <c r="G18" s="342"/>
      <c r="H18" s="342">
        <v>2900.31</v>
      </c>
      <c r="I18" s="98" t="e">
        <f t="shared" si="2"/>
        <v>#DIV/0!</v>
      </c>
      <c r="J18" s="451">
        <f t="shared" si="5"/>
        <v>87.096396396396386</v>
      </c>
    </row>
    <row r="19" spans="1:10" s="135" customFormat="1" x14ac:dyDescent="0.25">
      <c r="A19" s="234">
        <v>313</v>
      </c>
      <c r="B19" s="235"/>
      <c r="C19" s="228"/>
      <c r="D19" s="228" t="s">
        <v>168</v>
      </c>
      <c r="E19" s="341">
        <f>SUM(E20)</f>
        <v>0</v>
      </c>
      <c r="F19" s="342">
        <v>3220</v>
      </c>
      <c r="G19" s="342">
        <f t="shared" ref="G19:H19" si="10">SUM(G20)</f>
        <v>0</v>
      </c>
      <c r="H19" s="342">
        <f t="shared" si="10"/>
        <v>3200.93</v>
      </c>
      <c r="I19" s="328" t="e">
        <f t="shared" si="2"/>
        <v>#DIV/0!</v>
      </c>
      <c r="J19" s="450">
        <f t="shared" si="5"/>
        <v>99.407763975155277</v>
      </c>
    </row>
    <row r="20" spans="1:10" s="135" customFormat="1" ht="25.5" x14ac:dyDescent="0.25">
      <c r="A20" s="236">
        <v>3132</v>
      </c>
      <c r="B20" s="115"/>
      <c r="C20" s="229"/>
      <c r="D20" s="229" t="s">
        <v>222</v>
      </c>
      <c r="E20" s="342"/>
      <c r="F20" s="342">
        <v>3220</v>
      </c>
      <c r="G20" s="342"/>
      <c r="H20" s="342">
        <v>3200.93</v>
      </c>
      <c r="I20" s="98" t="e">
        <f t="shared" si="2"/>
        <v>#DIV/0!</v>
      </c>
      <c r="J20" s="451">
        <f t="shared" si="5"/>
        <v>99.407763975155277</v>
      </c>
    </row>
    <row r="21" spans="1:10" x14ac:dyDescent="0.25">
      <c r="A21" s="487">
        <v>32</v>
      </c>
      <c r="B21" s="488"/>
      <c r="C21" s="489"/>
      <c r="D21" s="399" t="s">
        <v>16</v>
      </c>
      <c r="E21" s="365">
        <f>SUM(E22)</f>
        <v>0</v>
      </c>
      <c r="F21" s="365">
        <f t="shared" ref="F21:H22" si="11">SUM(F22)</f>
        <v>1900</v>
      </c>
      <c r="G21" s="365">
        <f t="shared" si="11"/>
        <v>0</v>
      </c>
      <c r="H21" s="365">
        <f t="shared" si="11"/>
        <v>1876.02</v>
      </c>
      <c r="I21" s="397" t="e">
        <f t="shared" si="2"/>
        <v>#DIV/0!</v>
      </c>
      <c r="J21" s="397">
        <f t="shared" si="5"/>
        <v>98.737894736842108</v>
      </c>
    </row>
    <row r="22" spans="1:10" s="135" customFormat="1" x14ac:dyDescent="0.25">
      <c r="A22" s="234">
        <v>321</v>
      </c>
      <c r="B22" s="235"/>
      <c r="C22" s="228"/>
      <c r="D22" s="228" t="s">
        <v>171</v>
      </c>
      <c r="E22" s="341">
        <f>SUM(E23)</f>
        <v>0</v>
      </c>
      <c r="F22" s="342">
        <v>1900</v>
      </c>
      <c r="G22" s="342">
        <f t="shared" si="11"/>
        <v>0</v>
      </c>
      <c r="H22" s="342">
        <v>1876.02</v>
      </c>
      <c r="I22" s="328" t="e">
        <f t="shared" si="2"/>
        <v>#DIV/0!</v>
      </c>
      <c r="J22" s="328">
        <f t="shared" si="5"/>
        <v>98.737894736842108</v>
      </c>
    </row>
    <row r="23" spans="1:10" s="135" customFormat="1" ht="25.5" x14ac:dyDescent="0.25">
      <c r="A23" s="236">
        <v>3212</v>
      </c>
      <c r="B23" s="115"/>
      <c r="C23" s="229"/>
      <c r="D23" s="229" t="s">
        <v>223</v>
      </c>
      <c r="E23" s="342"/>
      <c r="F23" s="342"/>
      <c r="G23" s="342"/>
      <c r="H23" s="342"/>
      <c r="I23" s="98" t="e">
        <f t="shared" si="2"/>
        <v>#DIV/0!</v>
      </c>
      <c r="J23" s="98" t="e">
        <f t="shared" si="5"/>
        <v>#DIV/0!</v>
      </c>
    </row>
    <row r="24" spans="1:10" x14ac:dyDescent="0.25">
      <c r="A24" s="245" t="s">
        <v>68</v>
      </c>
      <c r="B24" s="246"/>
      <c r="C24" s="246"/>
      <c r="D24" s="247" t="s">
        <v>69</v>
      </c>
      <c r="E24" s="343">
        <f>SUM(E25)</f>
        <v>0</v>
      </c>
      <c r="F24" s="343">
        <f t="shared" ref="F24:H24" si="12">SUM(F25)</f>
        <v>51620</v>
      </c>
      <c r="G24" s="343">
        <f t="shared" si="12"/>
        <v>0</v>
      </c>
      <c r="H24" s="343">
        <f t="shared" si="12"/>
        <v>51032.959999999999</v>
      </c>
      <c r="I24" s="327" t="e">
        <f t="shared" si="2"/>
        <v>#DIV/0!</v>
      </c>
      <c r="J24" s="447">
        <f t="shared" si="5"/>
        <v>98.862766369624183</v>
      </c>
    </row>
    <row r="25" spans="1:10" s="220" customFormat="1" x14ac:dyDescent="0.25">
      <c r="A25" s="393">
        <v>3</v>
      </c>
      <c r="B25" s="379"/>
      <c r="C25" s="380"/>
      <c r="D25" s="380" t="s">
        <v>7</v>
      </c>
      <c r="E25" s="375">
        <f>SUM(E26+E33)</f>
        <v>0</v>
      </c>
      <c r="F25" s="375">
        <f t="shared" ref="F25:H25" si="13">SUM(F26+F33)</f>
        <v>51620</v>
      </c>
      <c r="G25" s="375">
        <f t="shared" si="13"/>
        <v>0</v>
      </c>
      <c r="H25" s="375">
        <f t="shared" si="13"/>
        <v>51032.959999999999</v>
      </c>
      <c r="I25" s="376" t="e">
        <f t="shared" si="2"/>
        <v>#DIV/0!</v>
      </c>
      <c r="J25" s="452">
        <f t="shared" si="5"/>
        <v>98.862766369624183</v>
      </c>
    </row>
    <row r="26" spans="1:10" x14ac:dyDescent="0.25">
      <c r="A26" s="293">
        <v>31</v>
      </c>
      <c r="B26" s="294"/>
      <c r="C26" s="399"/>
      <c r="D26" s="399" t="s">
        <v>8</v>
      </c>
      <c r="E26" s="365">
        <f>SUM(E27+E29+E31)</f>
        <v>0</v>
      </c>
      <c r="F26" s="365">
        <f t="shared" ref="F26:H26" si="14">SUM(F27+F29+F31)</f>
        <v>47960</v>
      </c>
      <c r="G26" s="365">
        <f t="shared" si="14"/>
        <v>0</v>
      </c>
      <c r="H26" s="365">
        <f t="shared" si="14"/>
        <v>47396.79</v>
      </c>
      <c r="I26" s="397" t="e">
        <f t="shared" si="2"/>
        <v>#DIV/0!</v>
      </c>
      <c r="J26" s="449">
        <f t="shared" si="5"/>
        <v>98.825667222685581</v>
      </c>
    </row>
    <row r="27" spans="1:10" x14ac:dyDescent="0.25">
      <c r="A27" s="234">
        <v>311</v>
      </c>
      <c r="B27" s="235"/>
      <c r="C27" s="228"/>
      <c r="D27" s="228" t="s">
        <v>221</v>
      </c>
      <c r="E27" s="341">
        <f>SUM(E28)</f>
        <v>0</v>
      </c>
      <c r="F27" s="342">
        <v>36600</v>
      </c>
      <c r="G27" s="342">
        <f t="shared" ref="G27" si="15">SUM(G28)</f>
        <v>0</v>
      </c>
      <c r="H27" s="342">
        <v>36564.06</v>
      </c>
      <c r="I27" s="328" t="e">
        <f t="shared" si="2"/>
        <v>#DIV/0!</v>
      </c>
      <c r="J27" s="450">
        <f t="shared" si="5"/>
        <v>99.901803278688519</v>
      </c>
    </row>
    <row r="28" spans="1:10" ht="18" customHeight="1" x14ac:dyDescent="0.25">
      <c r="A28" s="236">
        <v>3111</v>
      </c>
      <c r="B28" s="115"/>
      <c r="C28" s="229"/>
      <c r="D28" s="229" t="s">
        <v>165</v>
      </c>
      <c r="E28" s="342"/>
      <c r="F28" s="342">
        <v>36600</v>
      </c>
      <c r="G28" s="342"/>
      <c r="H28" s="342">
        <v>36564.06</v>
      </c>
      <c r="I28" s="98" t="e">
        <f t="shared" si="2"/>
        <v>#DIV/0!</v>
      </c>
      <c r="J28" s="451">
        <f t="shared" si="5"/>
        <v>99.901803278688519</v>
      </c>
    </row>
    <row r="29" spans="1:10" ht="18.600000000000001" customHeight="1" x14ac:dyDescent="0.25">
      <c r="A29" s="234">
        <v>312</v>
      </c>
      <c r="B29" s="235"/>
      <c r="C29" s="228"/>
      <c r="D29" s="228" t="s">
        <v>167</v>
      </c>
      <c r="E29" s="341">
        <f>SUM(E30)</f>
        <v>0</v>
      </c>
      <c r="F29" s="342">
        <f t="shared" ref="F29:H29" si="16">SUM(F30)</f>
        <v>5300</v>
      </c>
      <c r="G29" s="342">
        <f t="shared" si="16"/>
        <v>0</v>
      </c>
      <c r="H29" s="342">
        <f t="shared" si="16"/>
        <v>4799.6899999999996</v>
      </c>
      <c r="I29" s="328" t="e">
        <f t="shared" si="2"/>
        <v>#DIV/0!</v>
      </c>
      <c r="J29" s="450">
        <f t="shared" si="5"/>
        <v>90.560188679245286</v>
      </c>
    </row>
    <row r="30" spans="1:10" ht="15" customHeight="1" x14ac:dyDescent="0.25">
      <c r="A30" s="236">
        <v>3121</v>
      </c>
      <c r="B30" s="115"/>
      <c r="C30" s="229"/>
      <c r="D30" s="229" t="s">
        <v>167</v>
      </c>
      <c r="E30" s="342"/>
      <c r="F30" s="342">
        <v>5300</v>
      </c>
      <c r="G30" s="342"/>
      <c r="H30" s="342">
        <v>4799.6899999999996</v>
      </c>
      <c r="I30" s="98" t="e">
        <f t="shared" si="2"/>
        <v>#DIV/0!</v>
      </c>
      <c r="J30" s="451">
        <f t="shared" si="5"/>
        <v>90.560188679245286</v>
      </c>
    </row>
    <row r="31" spans="1:10" x14ac:dyDescent="0.25">
      <c r="A31" s="234">
        <v>313</v>
      </c>
      <c r="B31" s="235"/>
      <c r="C31" s="228"/>
      <c r="D31" s="228" t="s">
        <v>168</v>
      </c>
      <c r="E31" s="341">
        <f>SUM(E32)</f>
        <v>0</v>
      </c>
      <c r="F31" s="342">
        <f t="shared" ref="F31:H31" si="17">SUM(F32)</f>
        <v>6060</v>
      </c>
      <c r="G31" s="342">
        <f t="shared" si="17"/>
        <v>0</v>
      </c>
      <c r="H31" s="342">
        <f t="shared" si="17"/>
        <v>6033.04</v>
      </c>
      <c r="I31" s="328" t="e">
        <f t="shared" si="2"/>
        <v>#DIV/0!</v>
      </c>
      <c r="J31" s="450">
        <f t="shared" si="5"/>
        <v>99.555115511551151</v>
      </c>
    </row>
    <row r="32" spans="1:10" ht="24" customHeight="1" x14ac:dyDescent="0.25">
      <c r="A32" s="236">
        <v>3132</v>
      </c>
      <c r="B32" s="115"/>
      <c r="C32" s="229"/>
      <c r="D32" s="229" t="s">
        <v>222</v>
      </c>
      <c r="E32" s="342"/>
      <c r="F32" s="342">
        <v>6060</v>
      </c>
      <c r="G32" s="342"/>
      <c r="H32" s="342">
        <v>6033.04</v>
      </c>
      <c r="I32" s="98" t="e">
        <f t="shared" si="2"/>
        <v>#DIV/0!</v>
      </c>
      <c r="J32" s="451">
        <f t="shared" si="5"/>
        <v>99.555115511551151</v>
      </c>
    </row>
    <row r="33" spans="1:10" x14ac:dyDescent="0.25">
      <c r="A33" s="400">
        <v>32</v>
      </c>
      <c r="B33" s="398"/>
      <c r="C33" s="399"/>
      <c r="D33" s="399" t="s">
        <v>16</v>
      </c>
      <c r="E33" s="365">
        <f>SUM(E34)</f>
        <v>0</v>
      </c>
      <c r="F33" s="365">
        <f t="shared" ref="F33:H34" si="18">SUM(F34)</f>
        <v>3660</v>
      </c>
      <c r="G33" s="365">
        <f t="shared" si="18"/>
        <v>0</v>
      </c>
      <c r="H33" s="365">
        <f t="shared" si="18"/>
        <v>3636.17</v>
      </c>
      <c r="I33" s="397" t="e">
        <f t="shared" si="2"/>
        <v>#DIV/0!</v>
      </c>
      <c r="J33" s="449">
        <f t="shared" si="5"/>
        <v>99.348907103825141</v>
      </c>
    </row>
    <row r="34" spans="1:10" ht="27" customHeight="1" x14ac:dyDescent="0.25">
      <c r="A34" s="234">
        <v>321</v>
      </c>
      <c r="B34" s="235"/>
      <c r="C34" s="228"/>
      <c r="D34" s="228" t="s">
        <v>171</v>
      </c>
      <c r="E34" s="341">
        <f>SUM(E35)</f>
        <v>0</v>
      </c>
      <c r="F34" s="342">
        <f t="shared" si="18"/>
        <v>3660</v>
      </c>
      <c r="G34" s="342">
        <f t="shared" si="18"/>
        <v>0</v>
      </c>
      <c r="H34" s="342">
        <f t="shared" si="18"/>
        <v>3636.17</v>
      </c>
      <c r="I34" s="328" t="e">
        <f t="shared" si="2"/>
        <v>#DIV/0!</v>
      </c>
      <c r="J34" s="450">
        <f t="shared" si="5"/>
        <v>99.348907103825141</v>
      </c>
    </row>
    <row r="35" spans="1:10" ht="39.6" customHeight="1" x14ac:dyDescent="0.25">
      <c r="A35" s="236">
        <v>3212</v>
      </c>
      <c r="B35" s="115"/>
      <c r="C35" s="229"/>
      <c r="D35" s="229" t="s">
        <v>223</v>
      </c>
      <c r="E35" s="342"/>
      <c r="F35" s="342">
        <v>3660</v>
      </c>
      <c r="G35" s="342"/>
      <c r="H35" s="342">
        <v>3636.17</v>
      </c>
      <c r="I35" s="98" t="e">
        <f t="shared" si="2"/>
        <v>#DIV/0!</v>
      </c>
      <c r="J35" s="451">
        <f t="shared" si="5"/>
        <v>99.348907103825141</v>
      </c>
    </row>
    <row r="36" spans="1:10" ht="25.5" x14ac:dyDescent="0.25">
      <c r="A36" s="498" t="s">
        <v>70</v>
      </c>
      <c r="B36" s="498"/>
      <c r="C36" s="498"/>
      <c r="D36" s="218" t="s">
        <v>71</v>
      </c>
      <c r="E36" s="344">
        <f>SUM(E37+E160+E170+E349)</f>
        <v>0</v>
      </c>
      <c r="F36" s="344">
        <f>SUM(F37+F160+F170+F176+F349)</f>
        <v>1732042</v>
      </c>
      <c r="G36" s="344">
        <f>SUM(G37+G160+G170+G349)</f>
        <v>0</v>
      </c>
      <c r="H36" s="344">
        <f>SUM(H37+H160+H170+H176+H349)</f>
        <v>1608033.3699999999</v>
      </c>
      <c r="I36" s="325" t="e">
        <f t="shared" si="2"/>
        <v>#DIV/0!</v>
      </c>
      <c r="J36" s="445">
        <f t="shared" si="5"/>
        <v>92.840322001429527</v>
      </c>
    </row>
    <row r="37" spans="1:10" ht="38.25" x14ac:dyDescent="0.25">
      <c r="A37" s="499" t="s">
        <v>72</v>
      </c>
      <c r="B37" s="499"/>
      <c r="C37" s="499"/>
      <c r="D37" s="334" t="s">
        <v>73</v>
      </c>
      <c r="E37" s="345">
        <f>SUM(E38+E73+E108+E142)</f>
        <v>0</v>
      </c>
      <c r="F37" s="345">
        <f t="shared" ref="F37:H37" si="19">SUM(F38+F73+F108+F142)</f>
        <v>1729352</v>
      </c>
      <c r="G37" s="345">
        <f t="shared" si="19"/>
        <v>0</v>
      </c>
      <c r="H37" s="345">
        <f t="shared" si="19"/>
        <v>1605343.71</v>
      </c>
      <c r="I37" s="326" t="e">
        <f t="shared" si="2"/>
        <v>#DIV/0!</v>
      </c>
      <c r="J37" s="446">
        <f t="shared" si="5"/>
        <v>92.829204811975814</v>
      </c>
    </row>
    <row r="38" spans="1:10" ht="21.6" customHeight="1" x14ac:dyDescent="0.25">
      <c r="A38" s="490" t="s">
        <v>66</v>
      </c>
      <c r="B38" s="490"/>
      <c r="C38" s="490"/>
      <c r="D38" s="332" t="s">
        <v>67</v>
      </c>
      <c r="E38" s="339">
        <f>SUM(E39)</f>
        <v>0</v>
      </c>
      <c r="F38" s="339">
        <f t="shared" ref="F38:H38" si="20">SUM(F39)</f>
        <v>500</v>
      </c>
      <c r="G38" s="339">
        <f t="shared" si="20"/>
        <v>0</v>
      </c>
      <c r="H38" s="339">
        <f t="shared" si="20"/>
        <v>500</v>
      </c>
      <c r="I38" s="327" t="e">
        <f t="shared" si="2"/>
        <v>#DIV/0!</v>
      </c>
      <c r="J38" s="447">
        <f t="shared" si="5"/>
        <v>100</v>
      </c>
    </row>
    <row r="39" spans="1:10" ht="18" customHeight="1" x14ac:dyDescent="0.25">
      <c r="A39" s="500">
        <v>3</v>
      </c>
      <c r="B39" s="500"/>
      <c r="C39" s="500"/>
      <c r="D39" s="374" t="s">
        <v>7</v>
      </c>
      <c r="E39" s="375">
        <f>SUM(E40+E69)</f>
        <v>0</v>
      </c>
      <c r="F39" s="375">
        <f t="shared" ref="F39:H39" si="21">SUM(F40+F69)</f>
        <v>500</v>
      </c>
      <c r="G39" s="375">
        <f t="shared" si="21"/>
        <v>0</v>
      </c>
      <c r="H39" s="375">
        <f t="shared" si="21"/>
        <v>500</v>
      </c>
      <c r="I39" s="376" t="e">
        <f t="shared" si="2"/>
        <v>#DIV/0!</v>
      </c>
      <c r="J39" s="452">
        <f t="shared" si="5"/>
        <v>100</v>
      </c>
    </row>
    <row r="40" spans="1:10" ht="14.45" customHeight="1" x14ac:dyDescent="0.25">
      <c r="A40" s="497">
        <v>32</v>
      </c>
      <c r="B40" s="497"/>
      <c r="C40" s="497"/>
      <c r="D40" s="412" t="s">
        <v>16</v>
      </c>
      <c r="E40" s="365">
        <f>SUM(E41+E46+E53+E63)</f>
        <v>0</v>
      </c>
      <c r="F40" s="365">
        <f t="shared" ref="F40:H40" si="22">SUM(F41+F46+F53+F63)</f>
        <v>500</v>
      </c>
      <c r="G40" s="365">
        <f t="shared" si="22"/>
        <v>0</v>
      </c>
      <c r="H40" s="365">
        <f t="shared" si="22"/>
        <v>500</v>
      </c>
      <c r="I40" s="397" t="e">
        <f t="shared" si="2"/>
        <v>#DIV/0!</v>
      </c>
      <c r="J40" s="449">
        <f t="shared" si="5"/>
        <v>100</v>
      </c>
    </row>
    <row r="41" spans="1:10" s="135" customFormat="1" ht="14.45" customHeight="1" x14ac:dyDescent="0.25">
      <c r="A41" s="243">
        <v>321</v>
      </c>
      <c r="B41" s="244"/>
      <c r="C41" s="237"/>
      <c r="D41" s="228" t="s">
        <v>171</v>
      </c>
      <c r="E41" s="341">
        <f>SUM(E42:E45)</f>
        <v>0</v>
      </c>
      <c r="F41" s="342">
        <f t="shared" ref="F41:H41" si="23">SUM(F42:F45)</f>
        <v>0</v>
      </c>
      <c r="G41" s="342">
        <f t="shared" si="23"/>
        <v>0</v>
      </c>
      <c r="H41" s="342">
        <f t="shared" si="23"/>
        <v>0</v>
      </c>
      <c r="I41" s="328" t="e">
        <f t="shared" si="2"/>
        <v>#DIV/0!</v>
      </c>
      <c r="J41" s="450" t="e">
        <f t="shared" si="5"/>
        <v>#DIV/0!</v>
      </c>
    </row>
    <row r="42" spans="1:10" s="135" customFormat="1" ht="14.45" customHeight="1" x14ac:dyDescent="0.25">
      <c r="A42" s="240">
        <v>3211</v>
      </c>
      <c r="B42" s="241"/>
      <c r="C42" s="242"/>
      <c r="D42" s="229" t="s">
        <v>172</v>
      </c>
      <c r="E42" s="342"/>
      <c r="F42" s="342"/>
      <c r="G42" s="342"/>
      <c r="H42" s="342"/>
      <c r="I42" s="98" t="e">
        <f t="shared" si="2"/>
        <v>#DIV/0!</v>
      </c>
      <c r="J42" s="451" t="e">
        <f t="shared" si="5"/>
        <v>#DIV/0!</v>
      </c>
    </row>
    <row r="43" spans="1:10" s="135" customFormat="1" ht="25.15" customHeight="1" x14ac:dyDescent="0.25">
      <c r="A43" s="240">
        <v>3212</v>
      </c>
      <c r="B43" s="241"/>
      <c r="C43" s="242"/>
      <c r="D43" s="229" t="s">
        <v>224</v>
      </c>
      <c r="E43" s="342"/>
      <c r="F43" s="342"/>
      <c r="G43" s="342"/>
      <c r="H43" s="342"/>
      <c r="I43" s="98" t="e">
        <f t="shared" si="2"/>
        <v>#DIV/0!</v>
      </c>
      <c r="J43" s="451" t="e">
        <f t="shared" si="5"/>
        <v>#DIV/0!</v>
      </c>
    </row>
    <row r="44" spans="1:10" s="135" customFormat="1" ht="14.45" customHeight="1" x14ac:dyDescent="0.25">
      <c r="A44" s="240">
        <v>3213</v>
      </c>
      <c r="B44" s="241"/>
      <c r="C44" s="242"/>
      <c r="D44" s="229" t="s">
        <v>225</v>
      </c>
      <c r="E44" s="342"/>
      <c r="F44" s="342"/>
      <c r="G44" s="342"/>
      <c r="H44" s="342"/>
      <c r="I44" s="98" t="e">
        <f t="shared" si="2"/>
        <v>#DIV/0!</v>
      </c>
      <c r="J44" s="451" t="e">
        <f t="shared" si="5"/>
        <v>#DIV/0!</v>
      </c>
    </row>
    <row r="45" spans="1:10" s="135" customFormat="1" ht="25.9" customHeight="1" x14ac:dyDescent="0.25">
      <c r="A45" s="240">
        <v>3214</v>
      </c>
      <c r="B45" s="241"/>
      <c r="C45" s="242"/>
      <c r="D45" s="229" t="s">
        <v>226</v>
      </c>
      <c r="E45" s="342"/>
      <c r="F45" s="342"/>
      <c r="G45" s="342"/>
      <c r="H45" s="342"/>
      <c r="I45" s="98" t="e">
        <f t="shared" si="2"/>
        <v>#DIV/0!</v>
      </c>
      <c r="J45" s="451" t="e">
        <f t="shared" si="5"/>
        <v>#DIV/0!</v>
      </c>
    </row>
    <row r="46" spans="1:10" s="135" customFormat="1" ht="19.899999999999999" customHeight="1" x14ac:dyDescent="0.25">
      <c r="A46" s="240">
        <v>322</v>
      </c>
      <c r="B46" s="241"/>
      <c r="C46" s="242"/>
      <c r="D46" s="364" t="s">
        <v>227</v>
      </c>
      <c r="E46" s="342">
        <f>SUM(E47:E52)</f>
        <v>0</v>
      </c>
      <c r="F46" s="342">
        <v>500</v>
      </c>
      <c r="G46" s="342">
        <f t="shared" ref="G46:H46" si="24">SUM(G47:G52)</f>
        <v>0</v>
      </c>
      <c r="H46" s="342">
        <f t="shared" si="24"/>
        <v>500</v>
      </c>
      <c r="I46" s="328" t="e">
        <f t="shared" si="2"/>
        <v>#DIV/0!</v>
      </c>
      <c r="J46" s="450">
        <f t="shared" si="5"/>
        <v>100</v>
      </c>
    </row>
    <row r="47" spans="1:10" s="135" customFormat="1" ht="26.45" customHeight="1" x14ac:dyDescent="0.25">
      <c r="A47" s="240">
        <v>3221</v>
      </c>
      <c r="B47" s="241"/>
      <c r="C47" s="242"/>
      <c r="D47" s="229" t="s">
        <v>228</v>
      </c>
      <c r="E47" s="342"/>
      <c r="F47" s="342"/>
      <c r="G47" s="342"/>
      <c r="H47" s="342"/>
      <c r="I47" s="98" t="e">
        <f t="shared" si="2"/>
        <v>#DIV/0!</v>
      </c>
      <c r="J47" s="451" t="e">
        <f t="shared" si="5"/>
        <v>#DIV/0!</v>
      </c>
    </row>
    <row r="48" spans="1:10" s="135" customFormat="1" ht="18" customHeight="1" x14ac:dyDescent="0.25">
      <c r="A48" s="240">
        <v>3222</v>
      </c>
      <c r="B48" s="241"/>
      <c r="C48" s="242"/>
      <c r="D48" s="229" t="s">
        <v>177</v>
      </c>
      <c r="E48" s="342"/>
      <c r="F48" s="342"/>
      <c r="G48" s="342"/>
      <c r="H48" s="342"/>
      <c r="I48" s="98" t="e">
        <f t="shared" si="2"/>
        <v>#DIV/0!</v>
      </c>
      <c r="J48" s="451" t="e">
        <f t="shared" si="5"/>
        <v>#DIV/0!</v>
      </c>
    </row>
    <row r="49" spans="1:10" s="135" customFormat="1" ht="18" customHeight="1" x14ac:dyDescent="0.25">
      <c r="A49" s="240">
        <v>3223</v>
      </c>
      <c r="B49" s="241"/>
      <c r="C49" s="242"/>
      <c r="D49" s="229" t="s">
        <v>178</v>
      </c>
      <c r="E49" s="342"/>
      <c r="F49" s="342"/>
      <c r="G49" s="342"/>
      <c r="H49" s="342"/>
      <c r="I49" s="98" t="e">
        <f t="shared" si="2"/>
        <v>#DIV/0!</v>
      </c>
      <c r="J49" s="451" t="e">
        <f t="shared" si="5"/>
        <v>#DIV/0!</v>
      </c>
    </row>
    <row r="50" spans="1:10" s="135" customFormat="1" ht="28.15" customHeight="1" x14ac:dyDescent="0.25">
      <c r="A50" s="240">
        <v>3224</v>
      </c>
      <c r="B50" s="241"/>
      <c r="C50" s="242"/>
      <c r="D50" s="229" t="s">
        <v>179</v>
      </c>
      <c r="E50" s="342"/>
      <c r="F50" s="342"/>
      <c r="G50" s="342"/>
      <c r="H50" s="342"/>
      <c r="I50" s="98" t="e">
        <f t="shared" si="2"/>
        <v>#DIV/0!</v>
      </c>
      <c r="J50" s="451" t="e">
        <f t="shared" si="5"/>
        <v>#DIV/0!</v>
      </c>
    </row>
    <row r="51" spans="1:10" s="135" customFormat="1" ht="18.600000000000001" customHeight="1" x14ac:dyDescent="0.25">
      <c r="A51" s="240">
        <v>3225</v>
      </c>
      <c r="B51" s="241"/>
      <c r="C51" s="242"/>
      <c r="D51" s="229" t="s">
        <v>229</v>
      </c>
      <c r="E51" s="342"/>
      <c r="F51" s="342"/>
      <c r="G51" s="342"/>
      <c r="H51" s="342">
        <v>500</v>
      </c>
      <c r="I51" s="98" t="e">
        <f t="shared" si="2"/>
        <v>#DIV/0!</v>
      </c>
      <c r="J51" s="451" t="e">
        <f t="shared" si="5"/>
        <v>#DIV/0!</v>
      </c>
    </row>
    <row r="52" spans="1:10" s="135" customFormat="1" ht="24.6" customHeight="1" x14ac:dyDescent="0.25">
      <c r="A52" s="240">
        <v>3227</v>
      </c>
      <c r="B52" s="241"/>
      <c r="C52" s="242"/>
      <c r="D52" s="229" t="s">
        <v>181</v>
      </c>
      <c r="E52" s="342"/>
      <c r="F52" s="342"/>
      <c r="G52" s="342"/>
      <c r="H52" s="342"/>
      <c r="I52" s="98" t="e">
        <f t="shared" si="2"/>
        <v>#DIV/0!</v>
      </c>
      <c r="J52" s="451" t="e">
        <f t="shared" si="5"/>
        <v>#DIV/0!</v>
      </c>
    </row>
    <row r="53" spans="1:10" s="135" customFormat="1" ht="18.600000000000001" customHeight="1" x14ac:dyDescent="0.25">
      <c r="A53" s="335">
        <v>323</v>
      </c>
      <c r="B53" s="336"/>
      <c r="C53" s="337"/>
      <c r="D53" s="364" t="s">
        <v>182</v>
      </c>
      <c r="E53" s="342">
        <f>SUM(E54:E62)</f>
        <v>0</v>
      </c>
      <c r="F53" s="342">
        <f t="shared" ref="F53:H53" si="25">SUM(F54:F62)</f>
        <v>0</v>
      </c>
      <c r="G53" s="342">
        <f t="shared" si="25"/>
        <v>0</v>
      </c>
      <c r="H53" s="342">
        <f t="shared" si="25"/>
        <v>0</v>
      </c>
      <c r="I53" s="98" t="e">
        <f t="shared" si="2"/>
        <v>#DIV/0!</v>
      </c>
      <c r="J53" s="451" t="e">
        <f t="shared" si="5"/>
        <v>#DIV/0!</v>
      </c>
    </row>
    <row r="54" spans="1:10" s="135" customFormat="1" ht="18.600000000000001" customHeight="1" x14ac:dyDescent="0.25">
      <c r="A54" s="257">
        <v>3231</v>
      </c>
      <c r="B54" s="230"/>
      <c r="C54" s="258"/>
      <c r="D54" s="256" t="s">
        <v>231</v>
      </c>
      <c r="E54" s="342"/>
      <c r="F54" s="342"/>
      <c r="G54" s="342"/>
      <c r="H54" s="342"/>
      <c r="I54" s="98" t="e">
        <f t="shared" si="2"/>
        <v>#DIV/0!</v>
      </c>
      <c r="J54" s="451" t="e">
        <f t="shared" si="5"/>
        <v>#DIV/0!</v>
      </c>
    </row>
    <row r="55" spans="1:10" s="135" customFormat="1" ht="28.15" customHeight="1" x14ac:dyDescent="0.25">
      <c r="A55" s="240">
        <v>3232</v>
      </c>
      <c r="B55" s="241"/>
      <c r="C55" s="242"/>
      <c r="D55" s="364" t="s">
        <v>184</v>
      </c>
      <c r="E55" s="342"/>
      <c r="F55" s="342"/>
      <c r="G55" s="342"/>
      <c r="H55" s="342"/>
      <c r="I55" s="98" t="e">
        <f t="shared" si="2"/>
        <v>#DIV/0!</v>
      </c>
      <c r="J55" s="451" t="e">
        <f t="shared" si="5"/>
        <v>#DIV/0!</v>
      </c>
    </row>
    <row r="56" spans="1:10" s="135" customFormat="1" ht="18.600000000000001" customHeight="1" x14ac:dyDescent="0.25">
      <c r="A56" s="240">
        <v>3233</v>
      </c>
      <c r="B56" s="241"/>
      <c r="C56" s="242"/>
      <c r="D56" s="364" t="s">
        <v>232</v>
      </c>
      <c r="E56" s="342"/>
      <c r="F56" s="342"/>
      <c r="G56" s="342"/>
      <c r="H56" s="342"/>
      <c r="I56" s="98" t="e">
        <f t="shared" si="2"/>
        <v>#DIV/0!</v>
      </c>
      <c r="J56" s="451" t="e">
        <f t="shared" si="5"/>
        <v>#DIV/0!</v>
      </c>
    </row>
    <row r="57" spans="1:10" s="135" customFormat="1" ht="18.600000000000001" customHeight="1" x14ac:dyDescent="0.25">
      <c r="A57" s="240">
        <v>3234</v>
      </c>
      <c r="B57" s="241"/>
      <c r="C57" s="242"/>
      <c r="D57" s="364" t="s">
        <v>186</v>
      </c>
      <c r="E57" s="342"/>
      <c r="F57" s="342"/>
      <c r="G57" s="342"/>
      <c r="H57" s="342"/>
      <c r="I57" s="98" t="e">
        <f t="shared" si="2"/>
        <v>#DIV/0!</v>
      </c>
      <c r="J57" s="451" t="e">
        <f t="shared" si="5"/>
        <v>#DIV/0!</v>
      </c>
    </row>
    <row r="58" spans="1:10" s="135" customFormat="1" ht="18.600000000000001" customHeight="1" x14ac:dyDescent="0.25">
      <c r="A58" s="240">
        <v>3235</v>
      </c>
      <c r="B58" s="241"/>
      <c r="C58" s="242"/>
      <c r="D58" s="364" t="s">
        <v>187</v>
      </c>
      <c r="E58" s="342"/>
      <c r="F58" s="342"/>
      <c r="G58" s="342"/>
      <c r="H58" s="342"/>
      <c r="I58" s="98" t="e">
        <f t="shared" si="2"/>
        <v>#DIV/0!</v>
      </c>
      <c r="J58" s="451" t="e">
        <f t="shared" si="5"/>
        <v>#DIV/0!</v>
      </c>
    </row>
    <row r="59" spans="1:10" s="135" customFormat="1" ht="18.600000000000001" customHeight="1" x14ac:dyDescent="0.25">
      <c r="A59" s="240">
        <v>3236</v>
      </c>
      <c r="B59" s="241"/>
      <c r="C59" s="242"/>
      <c r="D59" s="156" t="s">
        <v>233</v>
      </c>
      <c r="E59" s="342"/>
      <c r="F59" s="342"/>
      <c r="G59" s="342"/>
      <c r="H59" s="342"/>
      <c r="I59" s="98" t="e">
        <f t="shared" si="2"/>
        <v>#DIV/0!</v>
      </c>
      <c r="J59" s="451" t="e">
        <f t="shared" si="5"/>
        <v>#DIV/0!</v>
      </c>
    </row>
    <row r="60" spans="1:10" s="135" customFormat="1" ht="18.600000000000001" customHeight="1" x14ac:dyDescent="0.25">
      <c r="A60" s="240">
        <v>3237</v>
      </c>
      <c r="B60" s="241"/>
      <c r="C60" s="242"/>
      <c r="D60" s="156" t="s">
        <v>234</v>
      </c>
      <c r="E60" s="342"/>
      <c r="F60" s="342"/>
      <c r="G60" s="342"/>
      <c r="H60" s="342"/>
      <c r="I60" s="98" t="e">
        <f t="shared" si="2"/>
        <v>#DIV/0!</v>
      </c>
      <c r="J60" s="451" t="e">
        <f t="shared" si="5"/>
        <v>#DIV/0!</v>
      </c>
    </row>
    <row r="61" spans="1:10" s="135" customFormat="1" ht="18.600000000000001" customHeight="1" x14ac:dyDescent="0.25">
      <c r="A61" s="240">
        <v>3238</v>
      </c>
      <c r="B61" s="241"/>
      <c r="C61" s="242"/>
      <c r="D61" s="156" t="s">
        <v>190</v>
      </c>
      <c r="E61" s="342"/>
      <c r="F61" s="342"/>
      <c r="G61" s="342"/>
      <c r="H61" s="342"/>
      <c r="I61" s="98" t="e">
        <f t="shared" si="2"/>
        <v>#DIV/0!</v>
      </c>
      <c r="J61" s="451" t="e">
        <f t="shared" si="5"/>
        <v>#DIV/0!</v>
      </c>
    </row>
    <row r="62" spans="1:10" s="135" customFormat="1" ht="18.600000000000001" customHeight="1" x14ac:dyDescent="0.25">
      <c r="A62" s="240">
        <v>3239</v>
      </c>
      <c r="B62" s="241"/>
      <c r="C62" s="242"/>
      <c r="D62" s="156" t="s">
        <v>191</v>
      </c>
      <c r="E62" s="342"/>
      <c r="F62" s="342"/>
      <c r="G62" s="342"/>
      <c r="H62" s="342"/>
      <c r="I62" s="98" t="e">
        <f t="shared" si="2"/>
        <v>#DIV/0!</v>
      </c>
      <c r="J62" s="451" t="e">
        <f t="shared" si="5"/>
        <v>#DIV/0!</v>
      </c>
    </row>
    <row r="63" spans="1:10" s="135" customFormat="1" ht="26.45" customHeight="1" x14ac:dyDescent="0.25">
      <c r="A63" s="259">
        <v>329</v>
      </c>
      <c r="B63" s="260"/>
      <c r="C63" s="261"/>
      <c r="D63" s="37" t="s">
        <v>192</v>
      </c>
      <c r="E63" s="347">
        <f>SUM(E64:E68)</f>
        <v>0</v>
      </c>
      <c r="F63" s="347">
        <f t="shared" ref="F63:H63" si="26">SUM(F64:F68)</f>
        <v>0</v>
      </c>
      <c r="G63" s="347">
        <f t="shared" si="26"/>
        <v>0</v>
      </c>
      <c r="H63" s="347">
        <f t="shared" si="26"/>
        <v>0</v>
      </c>
      <c r="I63" s="98" t="e">
        <f t="shared" si="2"/>
        <v>#DIV/0!</v>
      </c>
      <c r="J63" s="451" t="e">
        <f t="shared" si="5"/>
        <v>#DIV/0!</v>
      </c>
    </row>
    <row r="64" spans="1:10" s="135" customFormat="1" ht="16.899999999999999" customHeight="1" x14ac:dyDescent="0.25">
      <c r="A64" s="259">
        <v>3292</v>
      </c>
      <c r="B64" s="260"/>
      <c r="C64" s="261"/>
      <c r="D64" s="37" t="s">
        <v>194</v>
      </c>
      <c r="E64" s="347"/>
      <c r="F64" s="347"/>
      <c r="G64" s="347"/>
      <c r="H64" s="347"/>
      <c r="I64" s="98" t="e">
        <f t="shared" si="2"/>
        <v>#DIV/0!</v>
      </c>
      <c r="J64" s="451" t="e">
        <f t="shared" si="5"/>
        <v>#DIV/0!</v>
      </c>
    </row>
    <row r="65" spans="1:10" s="135" customFormat="1" ht="15" customHeight="1" x14ac:dyDescent="0.25">
      <c r="A65" s="259">
        <v>3294</v>
      </c>
      <c r="B65" s="260"/>
      <c r="C65" s="261"/>
      <c r="D65" s="37" t="s">
        <v>235</v>
      </c>
      <c r="E65" s="347"/>
      <c r="F65" s="347"/>
      <c r="G65" s="347"/>
      <c r="H65" s="347"/>
      <c r="I65" s="98" t="e">
        <f t="shared" si="2"/>
        <v>#DIV/0!</v>
      </c>
      <c r="J65" s="451" t="e">
        <f t="shared" si="5"/>
        <v>#DIV/0!</v>
      </c>
    </row>
    <row r="66" spans="1:10" s="135" customFormat="1" ht="16.149999999999999" customHeight="1" x14ac:dyDescent="0.25">
      <c r="A66" s="259">
        <v>3295</v>
      </c>
      <c r="B66" s="260"/>
      <c r="C66" s="261"/>
      <c r="D66" s="37" t="s">
        <v>197</v>
      </c>
      <c r="E66" s="347"/>
      <c r="F66" s="347"/>
      <c r="G66" s="347"/>
      <c r="H66" s="347"/>
      <c r="I66" s="98" t="e">
        <f t="shared" si="2"/>
        <v>#DIV/0!</v>
      </c>
      <c r="J66" s="451" t="e">
        <f t="shared" si="5"/>
        <v>#DIV/0!</v>
      </c>
    </row>
    <row r="67" spans="1:10" s="135" customFormat="1" ht="16.149999999999999" customHeight="1" x14ac:dyDescent="0.25">
      <c r="A67" s="259">
        <v>3296</v>
      </c>
      <c r="B67" s="260"/>
      <c r="C67" s="261"/>
      <c r="D67" s="37" t="s">
        <v>198</v>
      </c>
      <c r="E67" s="347"/>
      <c r="F67" s="347"/>
      <c r="G67" s="347"/>
      <c r="H67" s="347"/>
      <c r="I67" s="98" t="e">
        <f t="shared" si="2"/>
        <v>#DIV/0!</v>
      </c>
      <c r="J67" s="451" t="e">
        <f t="shared" si="5"/>
        <v>#DIV/0!</v>
      </c>
    </row>
    <row r="68" spans="1:10" s="135" customFormat="1" ht="28.15" customHeight="1" x14ac:dyDescent="0.25">
      <c r="A68" s="259">
        <v>3299</v>
      </c>
      <c r="B68" s="260"/>
      <c r="C68" s="261"/>
      <c r="D68" s="37" t="s">
        <v>192</v>
      </c>
      <c r="E68" s="347"/>
      <c r="F68" s="347"/>
      <c r="G68" s="347"/>
      <c r="H68" s="347"/>
      <c r="I68" s="98" t="e">
        <f t="shared" si="2"/>
        <v>#DIV/0!</v>
      </c>
      <c r="J68" s="451" t="e">
        <f t="shared" si="5"/>
        <v>#DIV/0!</v>
      </c>
    </row>
    <row r="69" spans="1:10" ht="18.600000000000001" customHeight="1" x14ac:dyDescent="0.25">
      <c r="A69" s="227">
        <v>34</v>
      </c>
      <c r="B69" s="408"/>
      <c r="C69" s="409"/>
      <c r="D69" s="399" t="s">
        <v>75</v>
      </c>
      <c r="E69" s="365">
        <f>SUM(E70)</f>
        <v>0</v>
      </c>
      <c r="F69" s="365">
        <f t="shared" ref="F69:H69" si="27">SUM(F70)</f>
        <v>0</v>
      </c>
      <c r="G69" s="365">
        <f t="shared" si="27"/>
        <v>0</v>
      </c>
      <c r="H69" s="365">
        <f t="shared" si="27"/>
        <v>0</v>
      </c>
      <c r="I69" s="397" t="e">
        <f t="shared" si="2"/>
        <v>#DIV/0!</v>
      </c>
      <c r="J69" s="449" t="e">
        <f t="shared" si="5"/>
        <v>#DIV/0!</v>
      </c>
    </row>
    <row r="70" spans="1:10" s="135" customFormat="1" ht="18.600000000000001" customHeight="1" x14ac:dyDescent="0.25">
      <c r="A70" s="262">
        <v>343</v>
      </c>
      <c r="B70" s="238"/>
      <c r="C70" s="239"/>
      <c r="D70" s="228" t="s">
        <v>216</v>
      </c>
      <c r="E70" s="341">
        <f>SUM(E71+E72)</f>
        <v>0</v>
      </c>
      <c r="F70" s="342">
        <f t="shared" ref="F70:H70" si="28">SUM(F71+F72)</f>
        <v>0</v>
      </c>
      <c r="G70" s="342">
        <f t="shared" si="28"/>
        <v>0</v>
      </c>
      <c r="H70" s="342">
        <f t="shared" si="28"/>
        <v>0</v>
      </c>
      <c r="I70" s="328" t="e">
        <f t="shared" si="2"/>
        <v>#DIV/0!</v>
      </c>
      <c r="J70" s="450" t="e">
        <f t="shared" si="5"/>
        <v>#DIV/0!</v>
      </c>
    </row>
    <row r="71" spans="1:10" s="135" customFormat="1" ht="27.6" customHeight="1" x14ac:dyDescent="0.25">
      <c r="A71" s="263">
        <v>3431</v>
      </c>
      <c r="B71" s="264"/>
      <c r="C71" s="265"/>
      <c r="D71" s="229" t="s">
        <v>199</v>
      </c>
      <c r="E71" s="342"/>
      <c r="F71" s="342"/>
      <c r="G71" s="342"/>
      <c r="H71" s="342"/>
      <c r="I71" s="98" t="e">
        <f t="shared" si="2"/>
        <v>#DIV/0!</v>
      </c>
      <c r="J71" s="451" t="e">
        <f t="shared" si="5"/>
        <v>#DIV/0!</v>
      </c>
    </row>
    <row r="72" spans="1:10" s="135" customFormat="1" ht="18.600000000000001" customHeight="1" x14ac:dyDescent="0.25">
      <c r="A72" s="263">
        <v>3433</v>
      </c>
      <c r="B72" s="264"/>
      <c r="C72" s="265"/>
      <c r="D72" s="229" t="s">
        <v>201</v>
      </c>
      <c r="E72" s="342"/>
      <c r="F72" s="342"/>
      <c r="G72" s="342"/>
      <c r="H72" s="342"/>
      <c r="I72" s="98" t="e">
        <f t="shared" si="2"/>
        <v>#DIV/0!</v>
      </c>
      <c r="J72" s="451" t="e">
        <f t="shared" si="5"/>
        <v>#DIV/0!</v>
      </c>
    </row>
    <row r="73" spans="1:10" s="135" customFormat="1" ht="18.600000000000001" customHeight="1" x14ac:dyDescent="0.25">
      <c r="A73" s="490" t="s">
        <v>74</v>
      </c>
      <c r="B73" s="490"/>
      <c r="C73" s="490"/>
      <c r="D73" s="332" t="s">
        <v>76</v>
      </c>
      <c r="E73" s="339">
        <f>SUM(E74)</f>
        <v>0</v>
      </c>
      <c r="F73" s="339">
        <f t="shared" ref="F73:H73" si="29">SUM(F74)</f>
        <v>125300</v>
      </c>
      <c r="G73" s="339">
        <f t="shared" si="29"/>
        <v>0</v>
      </c>
      <c r="H73" s="339">
        <f t="shared" si="29"/>
        <v>125300</v>
      </c>
      <c r="I73" s="327" t="e">
        <f t="shared" si="2"/>
        <v>#DIV/0!</v>
      </c>
      <c r="J73" s="447">
        <f t="shared" si="5"/>
        <v>100</v>
      </c>
    </row>
    <row r="74" spans="1:10" s="135" customFormat="1" ht="18.600000000000001" customHeight="1" x14ac:dyDescent="0.25">
      <c r="A74" s="500">
        <v>3</v>
      </c>
      <c r="B74" s="500"/>
      <c r="C74" s="500"/>
      <c r="D74" s="374" t="s">
        <v>7</v>
      </c>
      <c r="E74" s="375">
        <f>SUM(E75+E104)</f>
        <v>0</v>
      </c>
      <c r="F74" s="375">
        <f t="shared" ref="F74:H74" si="30">SUM(F75+F104)</f>
        <v>125300</v>
      </c>
      <c r="G74" s="375">
        <f t="shared" si="30"/>
        <v>0</v>
      </c>
      <c r="H74" s="375">
        <f t="shared" si="30"/>
        <v>125300</v>
      </c>
      <c r="I74" s="376" t="e">
        <f t="shared" ref="I74:I138" si="31">SUM(H74/E74*100)</f>
        <v>#DIV/0!</v>
      </c>
      <c r="J74" s="452">
        <f t="shared" si="5"/>
        <v>100</v>
      </c>
    </row>
    <row r="75" spans="1:10" s="135" customFormat="1" ht="18.600000000000001" customHeight="1" x14ac:dyDescent="0.25">
      <c r="A75" s="497">
        <v>32</v>
      </c>
      <c r="B75" s="497"/>
      <c r="C75" s="497"/>
      <c r="D75" s="412" t="s">
        <v>16</v>
      </c>
      <c r="E75" s="365">
        <f>SUM(E76+E81+E88+E98)</f>
        <v>0</v>
      </c>
      <c r="F75" s="365">
        <f t="shared" ref="F75:H75" si="32">SUM(F76+F81+F88+F98)</f>
        <v>124700</v>
      </c>
      <c r="G75" s="365">
        <f t="shared" si="32"/>
        <v>0</v>
      </c>
      <c r="H75" s="365">
        <f t="shared" si="32"/>
        <v>124679.03</v>
      </c>
      <c r="I75" s="397" t="e">
        <f t="shared" si="31"/>
        <v>#DIV/0!</v>
      </c>
      <c r="J75" s="449">
        <f t="shared" si="5"/>
        <v>99.983183640737778</v>
      </c>
    </row>
    <row r="76" spans="1:10" s="135" customFormat="1" ht="18.600000000000001" customHeight="1" x14ac:dyDescent="0.25">
      <c r="A76" s="243">
        <v>321</v>
      </c>
      <c r="B76" s="244"/>
      <c r="C76" s="237"/>
      <c r="D76" s="228" t="s">
        <v>171</v>
      </c>
      <c r="E76" s="341">
        <f>SUM(E77:E80)</f>
        <v>0</v>
      </c>
      <c r="F76" s="342">
        <v>6200</v>
      </c>
      <c r="G76" s="342">
        <f t="shared" ref="G76" si="33">SUM(G77:G80)</f>
        <v>0</v>
      </c>
      <c r="H76" s="342">
        <v>6383.31</v>
      </c>
      <c r="I76" s="328" t="e">
        <f t="shared" si="31"/>
        <v>#DIV/0!</v>
      </c>
      <c r="J76" s="450">
        <f t="shared" ref="J76:J139" si="34">H76/F76*100</f>
        <v>102.95661290322582</v>
      </c>
    </row>
    <row r="77" spans="1:10" s="135" customFormat="1" ht="18.600000000000001" customHeight="1" x14ac:dyDescent="0.25">
      <c r="A77" s="240">
        <v>3211</v>
      </c>
      <c r="B77" s="241"/>
      <c r="C77" s="242"/>
      <c r="D77" s="229" t="s">
        <v>172</v>
      </c>
      <c r="E77" s="342"/>
      <c r="F77" s="342"/>
      <c r="G77" s="342"/>
      <c r="H77" s="342">
        <v>6358.31</v>
      </c>
      <c r="I77" s="98" t="e">
        <f t="shared" si="31"/>
        <v>#DIV/0!</v>
      </c>
      <c r="J77" s="451" t="e">
        <f t="shared" si="34"/>
        <v>#DIV/0!</v>
      </c>
    </row>
    <row r="78" spans="1:10" s="135" customFormat="1" ht="25.15" customHeight="1" x14ac:dyDescent="0.25">
      <c r="A78" s="240">
        <v>3212</v>
      </c>
      <c r="B78" s="241"/>
      <c r="C78" s="242"/>
      <c r="D78" s="229" t="s">
        <v>224</v>
      </c>
      <c r="E78" s="342"/>
      <c r="F78" s="342"/>
      <c r="G78" s="342"/>
      <c r="H78" s="342"/>
      <c r="I78" s="98" t="e">
        <f t="shared" si="31"/>
        <v>#DIV/0!</v>
      </c>
      <c r="J78" s="451" t="e">
        <f t="shared" si="34"/>
        <v>#DIV/0!</v>
      </c>
    </row>
    <row r="79" spans="1:10" s="135" customFormat="1" ht="18.600000000000001" customHeight="1" x14ac:dyDescent="0.25">
      <c r="A79" s="240">
        <v>3213</v>
      </c>
      <c r="B79" s="241"/>
      <c r="C79" s="242"/>
      <c r="D79" s="229" t="s">
        <v>225</v>
      </c>
      <c r="E79" s="342"/>
      <c r="F79" s="342"/>
      <c r="G79" s="342"/>
      <c r="H79" s="342">
        <v>25</v>
      </c>
      <c r="I79" s="98" t="e">
        <f t="shared" si="31"/>
        <v>#DIV/0!</v>
      </c>
      <c r="J79" s="451" t="e">
        <f t="shared" si="34"/>
        <v>#DIV/0!</v>
      </c>
    </row>
    <row r="80" spans="1:10" ht="26.45" customHeight="1" x14ac:dyDescent="0.25">
      <c r="A80" s="240">
        <v>3214</v>
      </c>
      <c r="B80" s="241"/>
      <c r="C80" s="242"/>
      <c r="D80" s="229" t="s">
        <v>226</v>
      </c>
      <c r="E80" s="342"/>
      <c r="F80" s="342"/>
      <c r="G80" s="342"/>
      <c r="H80" s="342"/>
      <c r="I80" s="98" t="e">
        <f t="shared" si="31"/>
        <v>#DIV/0!</v>
      </c>
      <c r="J80" s="451" t="e">
        <f t="shared" si="34"/>
        <v>#DIV/0!</v>
      </c>
    </row>
    <row r="81" spans="1:10" ht="38.25" customHeight="1" x14ac:dyDescent="0.25">
      <c r="A81" s="243">
        <v>322</v>
      </c>
      <c r="B81" s="244"/>
      <c r="C81" s="237"/>
      <c r="D81" s="431" t="s">
        <v>227</v>
      </c>
      <c r="E81" s="341">
        <f>SUM(E82:E87)</f>
        <v>0</v>
      </c>
      <c r="F81" s="341">
        <v>37300</v>
      </c>
      <c r="G81" s="341">
        <f t="shared" ref="G81:H81" si="35">SUM(G82:G87)</f>
        <v>0</v>
      </c>
      <c r="H81" s="341">
        <f t="shared" si="35"/>
        <v>35606.47</v>
      </c>
      <c r="I81" s="328" t="e">
        <f t="shared" si="31"/>
        <v>#DIV/0!</v>
      </c>
      <c r="J81" s="450">
        <f t="shared" si="34"/>
        <v>95.459705093833776</v>
      </c>
    </row>
    <row r="82" spans="1:10" ht="19.899999999999999" customHeight="1" x14ac:dyDescent="0.25">
      <c r="A82" s="240">
        <v>3221</v>
      </c>
      <c r="B82" s="241"/>
      <c r="C82" s="242"/>
      <c r="D82" s="229" t="s">
        <v>228</v>
      </c>
      <c r="E82" s="342"/>
      <c r="F82" s="342"/>
      <c r="G82" s="342"/>
      <c r="H82" s="342">
        <v>10499.27</v>
      </c>
      <c r="I82" s="98" t="e">
        <f t="shared" si="31"/>
        <v>#DIV/0!</v>
      </c>
      <c r="J82" s="451" t="e">
        <f t="shared" si="34"/>
        <v>#DIV/0!</v>
      </c>
    </row>
    <row r="83" spans="1:10" x14ac:dyDescent="0.25">
      <c r="A83" s="240">
        <v>3222</v>
      </c>
      <c r="B83" s="241"/>
      <c r="C83" s="242"/>
      <c r="D83" s="229" t="s">
        <v>177</v>
      </c>
      <c r="E83" s="342"/>
      <c r="F83" s="342"/>
      <c r="G83" s="342"/>
      <c r="H83" s="342">
        <v>6002.59</v>
      </c>
      <c r="I83" s="98" t="e">
        <f t="shared" si="31"/>
        <v>#DIV/0!</v>
      </c>
      <c r="J83" s="451" t="e">
        <f t="shared" si="34"/>
        <v>#DIV/0!</v>
      </c>
    </row>
    <row r="84" spans="1:10" ht="33" customHeight="1" x14ac:dyDescent="0.25">
      <c r="A84" s="240">
        <v>3223</v>
      </c>
      <c r="B84" s="241"/>
      <c r="C84" s="242"/>
      <c r="D84" s="229" t="s">
        <v>178</v>
      </c>
      <c r="E84" s="342"/>
      <c r="F84" s="342"/>
      <c r="G84" s="342"/>
      <c r="H84" s="342">
        <v>13618.82</v>
      </c>
      <c r="I84" s="98" t="e">
        <f t="shared" si="31"/>
        <v>#DIV/0!</v>
      </c>
      <c r="J84" s="451" t="e">
        <f t="shared" si="34"/>
        <v>#DIV/0!</v>
      </c>
    </row>
    <row r="85" spans="1:10" ht="33" customHeight="1" x14ac:dyDescent="0.25">
      <c r="A85" s="240">
        <v>3224</v>
      </c>
      <c r="B85" s="241"/>
      <c r="C85" s="242"/>
      <c r="D85" s="229" t="s">
        <v>179</v>
      </c>
      <c r="E85" s="342"/>
      <c r="F85" s="342"/>
      <c r="G85" s="342"/>
      <c r="H85" s="342">
        <v>3187.36</v>
      </c>
      <c r="I85" s="98" t="e">
        <f t="shared" si="31"/>
        <v>#DIV/0!</v>
      </c>
      <c r="J85" s="451" t="e">
        <f t="shared" si="34"/>
        <v>#DIV/0!</v>
      </c>
    </row>
    <row r="86" spans="1:10" ht="14.45" customHeight="1" x14ac:dyDescent="0.25">
      <c r="A86" s="240">
        <v>3225</v>
      </c>
      <c r="B86" s="241"/>
      <c r="C86" s="242"/>
      <c r="D86" s="229" t="s">
        <v>229</v>
      </c>
      <c r="E86" s="342"/>
      <c r="F86" s="342"/>
      <c r="G86" s="342"/>
      <c r="H86" s="342">
        <v>2298.4299999999998</v>
      </c>
      <c r="I86" s="98" t="e">
        <f t="shared" si="31"/>
        <v>#DIV/0!</v>
      </c>
      <c r="J86" s="451" t="e">
        <f t="shared" si="34"/>
        <v>#DIV/0!</v>
      </c>
    </row>
    <row r="87" spans="1:10" ht="26.45" customHeight="1" x14ac:dyDescent="0.25">
      <c r="A87" s="240">
        <v>3227</v>
      </c>
      <c r="B87" s="241"/>
      <c r="C87" s="242"/>
      <c r="D87" s="229" t="s">
        <v>181</v>
      </c>
      <c r="E87" s="342"/>
      <c r="F87" s="342"/>
      <c r="G87" s="342"/>
      <c r="H87" s="342"/>
      <c r="I87" s="98" t="e">
        <f t="shared" si="31"/>
        <v>#DIV/0!</v>
      </c>
      <c r="J87" s="451" t="e">
        <f t="shared" si="34"/>
        <v>#DIV/0!</v>
      </c>
    </row>
    <row r="88" spans="1:10" ht="14.45" customHeight="1" x14ac:dyDescent="0.25">
      <c r="A88" s="312">
        <v>323</v>
      </c>
      <c r="B88" s="432"/>
      <c r="C88" s="433"/>
      <c r="D88" s="431" t="s">
        <v>182</v>
      </c>
      <c r="E88" s="341">
        <f>SUM(E89:E97)</f>
        <v>0</v>
      </c>
      <c r="F88" s="341">
        <v>79300</v>
      </c>
      <c r="G88" s="341">
        <f t="shared" ref="G88:H88" si="36">SUM(G89:G97)</f>
        <v>0</v>
      </c>
      <c r="H88" s="341">
        <f t="shared" si="36"/>
        <v>80830.850000000006</v>
      </c>
      <c r="I88" s="328" t="e">
        <f t="shared" si="31"/>
        <v>#DIV/0!</v>
      </c>
      <c r="J88" s="450">
        <f t="shared" si="34"/>
        <v>101.93045397225727</v>
      </c>
    </row>
    <row r="89" spans="1:10" ht="23.45" customHeight="1" x14ac:dyDescent="0.25">
      <c r="A89" s="257">
        <v>3231</v>
      </c>
      <c r="B89" s="230"/>
      <c r="C89" s="258"/>
      <c r="D89" s="256" t="s">
        <v>231</v>
      </c>
      <c r="E89" s="342"/>
      <c r="F89" s="342"/>
      <c r="G89" s="342"/>
      <c r="H89" s="342">
        <v>55700.39</v>
      </c>
      <c r="I89" s="98" t="e">
        <f t="shared" si="31"/>
        <v>#DIV/0!</v>
      </c>
      <c r="J89" s="451" t="e">
        <f t="shared" si="34"/>
        <v>#DIV/0!</v>
      </c>
    </row>
    <row r="90" spans="1:10" ht="27" customHeight="1" x14ac:dyDescent="0.25">
      <c r="A90" s="240">
        <v>3232</v>
      </c>
      <c r="B90" s="241"/>
      <c r="C90" s="242"/>
      <c r="D90" s="229" t="s">
        <v>184</v>
      </c>
      <c r="E90" s="342"/>
      <c r="F90" s="342"/>
      <c r="G90" s="342"/>
      <c r="H90" s="342">
        <v>7869.31</v>
      </c>
      <c r="I90" s="98" t="e">
        <f t="shared" si="31"/>
        <v>#DIV/0!</v>
      </c>
      <c r="J90" s="451" t="e">
        <f t="shared" si="34"/>
        <v>#DIV/0!</v>
      </c>
    </row>
    <row r="91" spans="1:10" x14ac:dyDescent="0.25">
      <c r="A91" s="240">
        <v>3233</v>
      </c>
      <c r="B91" s="241"/>
      <c r="C91" s="242"/>
      <c r="D91" s="229" t="s">
        <v>232</v>
      </c>
      <c r="E91" s="342"/>
      <c r="F91" s="342"/>
      <c r="G91" s="342"/>
      <c r="H91" s="342">
        <v>325.76</v>
      </c>
      <c r="I91" s="98" t="e">
        <f t="shared" si="31"/>
        <v>#DIV/0!</v>
      </c>
      <c r="J91" s="451" t="e">
        <f t="shared" si="34"/>
        <v>#DIV/0!</v>
      </c>
    </row>
    <row r="92" spans="1:10" ht="32.450000000000003" customHeight="1" x14ac:dyDescent="0.25">
      <c r="A92" s="240">
        <v>3234</v>
      </c>
      <c r="B92" s="241"/>
      <c r="C92" s="242"/>
      <c r="D92" s="229" t="s">
        <v>186</v>
      </c>
      <c r="E92" s="342"/>
      <c r="F92" s="342"/>
      <c r="G92" s="342"/>
      <c r="H92" s="342">
        <v>5345.23</v>
      </c>
      <c r="I92" s="98" t="e">
        <f t="shared" si="31"/>
        <v>#DIV/0!</v>
      </c>
      <c r="J92" s="451" t="e">
        <f t="shared" si="34"/>
        <v>#DIV/0!</v>
      </c>
    </row>
    <row r="93" spans="1:10" ht="32.450000000000003" customHeight="1" x14ac:dyDescent="0.25">
      <c r="A93" s="240">
        <v>3235</v>
      </c>
      <c r="B93" s="241"/>
      <c r="C93" s="242"/>
      <c r="D93" s="229" t="s">
        <v>187</v>
      </c>
      <c r="E93" s="342"/>
      <c r="F93" s="342"/>
      <c r="G93" s="342"/>
      <c r="H93" s="342">
        <v>8670</v>
      </c>
      <c r="I93" s="98" t="e">
        <f t="shared" si="31"/>
        <v>#DIV/0!</v>
      </c>
      <c r="J93" s="451" t="e">
        <f t="shared" si="34"/>
        <v>#DIV/0!</v>
      </c>
    </row>
    <row r="94" spans="1:10" ht="26.45" customHeight="1" x14ac:dyDescent="0.25">
      <c r="A94" s="240">
        <v>3236</v>
      </c>
      <c r="B94" s="241"/>
      <c r="C94" s="242"/>
      <c r="D94" s="156" t="s">
        <v>233</v>
      </c>
      <c r="E94" s="342"/>
      <c r="F94" s="342"/>
      <c r="G94" s="342"/>
      <c r="H94" s="342">
        <v>159.26</v>
      </c>
      <c r="I94" s="98" t="e">
        <f t="shared" si="31"/>
        <v>#DIV/0!</v>
      </c>
      <c r="J94" s="451" t="e">
        <f t="shared" si="34"/>
        <v>#DIV/0!</v>
      </c>
    </row>
    <row r="95" spans="1:10" ht="14.45" customHeight="1" x14ac:dyDescent="0.25">
      <c r="A95" s="240">
        <v>3237</v>
      </c>
      <c r="B95" s="241"/>
      <c r="C95" s="242"/>
      <c r="D95" s="156" t="s">
        <v>234</v>
      </c>
      <c r="E95" s="342"/>
      <c r="F95" s="342"/>
      <c r="G95" s="342"/>
      <c r="H95" s="342">
        <v>62.21</v>
      </c>
      <c r="I95" s="98" t="e">
        <f t="shared" si="31"/>
        <v>#DIV/0!</v>
      </c>
      <c r="J95" s="451" t="e">
        <f t="shared" si="34"/>
        <v>#DIV/0!</v>
      </c>
    </row>
    <row r="96" spans="1:10" ht="14.45" customHeight="1" x14ac:dyDescent="0.25">
      <c r="A96" s="240">
        <v>3238</v>
      </c>
      <c r="B96" s="241"/>
      <c r="C96" s="242"/>
      <c r="D96" s="156" t="s">
        <v>190</v>
      </c>
      <c r="E96" s="342"/>
      <c r="F96" s="342"/>
      <c r="G96" s="342"/>
      <c r="H96" s="342">
        <v>2403.1999999999998</v>
      </c>
      <c r="I96" s="98" t="e">
        <f t="shared" si="31"/>
        <v>#DIV/0!</v>
      </c>
      <c r="J96" s="451" t="e">
        <f t="shared" si="34"/>
        <v>#DIV/0!</v>
      </c>
    </row>
    <row r="97" spans="1:11" ht="14.45" customHeight="1" x14ac:dyDescent="0.25">
      <c r="A97" s="240">
        <v>3239</v>
      </c>
      <c r="B97" s="241"/>
      <c r="C97" s="242"/>
      <c r="D97" s="156" t="s">
        <v>191</v>
      </c>
      <c r="E97" s="342"/>
      <c r="F97" s="342"/>
      <c r="G97" s="342"/>
      <c r="H97" s="342">
        <v>295.49</v>
      </c>
      <c r="I97" s="98" t="e">
        <f t="shared" si="31"/>
        <v>#DIV/0!</v>
      </c>
      <c r="J97" s="451" t="e">
        <f t="shared" si="34"/>
        <v>#DIV/0!</v>
      </c>
    </row>
    <row r="98" spans="1:11" ht="25.5" x14ac:dyDescent="0.25">
      <c r="A98" s="259">
        <v>329</v>
      </c>
      <c r="B98" s="260"/>
      <c r="C98" s="261"/>
      <c r="D98" s="37" t="s">
        <v>192</v>
      </c>
      <c r="E98" s="347">
        <f>SUM(E99:E103)</f>
        <v>0</v>
      </c>
      <c r="F98" s="347">
        <v>1900</v>
      </c>
      <c r="G98" s="347">
        <f t="shared" ref="G98:H98" si="37">SUM(G99:G103)</f>
        <v>0</v>
      </c>
      <c r="H98" s="347">
        <f t="shared" si="37"/>
        <v>1858.4</v>
      </c>
      <c r="I98" s="98" t="e">
        <f t="shared" si="31"/>
        <v>#DIV/0!</v>
      </c>
      <c r="J98" s="451">
        <f t="shared" si="34"/>
        <v>97.810526315789474</v>
      </c>
    </row>
    <row r="99" spans="1:11" ht="14.45" customHeight="1" x14ac:dyDescent="0.25">
      <c r="A99" s="259">
        <v>3292</v>
      </c>
      <c r="B99" s="260"/>
      <c r="C99" s="261"/>
      <c r="D99" s="37" t="s">
        <v>194</v>
      </c>
      <c r="E99" s="347"/>
      <c r="F99" s="347"/>
      <c r="G99" s="347"/>
      <c r="H99" s="347">
        <v>1335.31</v>
      </c>
      <c r="I99" s="98" t="e">
        <f t="shared" si="31"/>
        <v>#DIV/0!</v>
      </c>
      <c r="J99" s="451" t="e">
        <f t="shared" si="34"/>
        <v>#DIV/0!</v>
      </c>
    </row>
    <row r="100" spans="1:11" ht="21.6" customHeight="1" x14ac:dyDescent="0.25">
      <c r="A100" s="259">
        <v>3294</v>
      </c>
      <c r="B100" s="260"/>
      <c r="C100" s="261"/>
      <c r="D100" s="37" t="s">
        <v>235</v>
      </c>
      <c r="E100" s="347"/>
      <c r="F100" s="347"/>
      <c r="G100" s="347"/>
      <c r="H100" s="347">
        <v>523.09</v>
      </c>
      <c r="I100" s="98" t="e">
        <f t="shared" si="31"/>
        <v>#DIV/0!</v>
      </c>
      <c r="J100" s="451" t="e">
        <f t="shared" si="34"/>
        <v>#DIV/0!</v>
      </c>
    </row>
    <row r="101" spans="1:11" ht="18.600000000000001" customHeight="1" x14ac:dyDescent="0.25">
      <c r="A101" s="259">
        <v>3295</v>
      </c>
      <c r="B101" s="260"/>
      <c r="C101" s="261"/>
      <c r="D101" s="37" t="s">
        <v>197</v>
      </c>
      <c r="E101" s="347"/>
      <c r="F101" s="347"/>
      <c r="G101" s="347"/>
      <c r="H101" s="347"/>
      <c r="I101" s="98" t="e">
        <f t="shared" si="31"/>
        <v>#DIV/0!</v>
      </c>
      <c r="J101" s="451" t="e">
        <f t="shared" si="34"/>
        <v>#DIV/0!</v>
      </c>
    </row>
    <row r="102" spans="1:11" x14ac:dyDescent="0.25">
      <c r="A102" s="259">
        <v>3296</v>
      </c>
      <c r="B102" s="260"/>
      <c r="C102" s="261"/>
      <c r="D102" s="37" t="s">
        <v>198</v>
      </c>
      <c r="E102" s="347"/>
      <c r="F102" s="347"/>
      <c r="G102" s="347"/>
      <c r="H102" s="347"/>
      <c r="I102" s="98" t="e">
        <f t="shared" si="31"/>
        <v>#DIV/0!</v>
      </c>
      <c r="J102" s="451" t="e">
        <f t="shared" si="34"/>
        <v>#DIV/0!</v>
      </c>
    </row>
    <row r="103" spans="1:11" ht="27.6" customHeight="1" x14ac:dyDescent="0.25">
      <c r="A103" s="259">
        <v>3299</v>
      </c>
      <c r="B103" s="260"/>
      <c r="C103" s="261"/>
      <c r="D103" s="37" t="s">
        <v>192</v>
      </c>
      <c r="E103" s="347"/>
      <c r="F103" s="347"/>
      <c r="G103" s="347"/>
      <c r="H103" s="347"/>
      <c r="I103" s="98" t="e">
        <f t="shared" si="31"/>
        <v>#DIV/0!</v>
      </c>
      <c r="J103" s="451" t="e">
        <f t="shared" si="34"/>
        <v>#DIV/0!</v>
      </c>
      <c r="K103" s="110"/>
    </row>
    <row r="104" spans="1:11" ht="14.45" customHeight="1" x14ac:dyDescent="0.25">
      <c r="A104" s="420">
        <v>34</v>
      </c>
      <c r="B104" s="408"/>
      <c r="C104" s="409"/>
      <c r="D104" s="399" t="s">
        <v>75</v>
      </c>
      <c r="E104" s="365">
        <f>SUM(E105)</f>
        <v>0</v>
      </c>
      <c r="F104" s="365">
        <v>600</v>
      </c>
      <c r="G104" s="365">
        <f t="shared" ref="G104:H104" si="38">SUM(G105)</f>
        <v>0</v>
      </c>
      <c r="H104" s="365">
        <f t="shared" si="38"/>
        <v>620.97</v>
      </c>
      <c r="I104" s="397" t="e">
        <f t="shared" si="31"/>
        <v>#DIV/0!</v>
      </c>
      <c r="J104" s="449">
        <f t="shared" si="34"/>
        <v>103.495</v>
      </c>
    </row>
    <row r="105" spans="1:11" ht="26.45" customHeight="1" x14ac:dyDescent="0.25">
      <c r="A105" s="262">
        <v>343</v>
      </c>
      <c r="B105" s="238"/>
      <c r="C105" s="239"/>
      <c r="D105" s="431" t="s">
        <v>216</v>
      </c>
      <c r="E105" s="341">
        <f>SUM(E106+E107)</f>
        <v>0</v>
      </c>
      <c r="F105" s="341">
        <v>600</v>
      </c>
      <c r="G105" s="341">
        <f t="shared" ref="G105:H105" si="39">SUM(G106+G107)</f>
        <v>0</v>
      </c>
      <c r="H105" s="341">
        <f t="shared" si="39"/>
        <v>620.97</v>
      </c>
      <c r="I105" s="328" t="e">
        <f t="shared" si="31"/>
        <v>#DIV/0!</v>
      </c>
      <c r="J105" s="450">
        <f t="shared" si="34"/>
        <v>103.495</v>
      </c>
    </row>
    <row r="106" spans="1:11" ht="30.6" customHeight="1" x14ac:dyDescent="0.25">
      <c r="A106" s="263">
        <v>3431</v>
      </c>
      <c r="B106" s="264"/>
      <c r="C106" s="265"/>
      <c r="D106" s="229" t="s">
        <v>199</v>
      </c>
      <c r="E106" s="342"/>
      <c r="F106" s="342"/>
      <c r="G106" s="342"/>
      <c r="H106" s="342">
        <v>620.97</v>
      </c>
      <c r="I106" s="98" t="e">
        <f t="shared" si="31"/>
        <v>#DIV/0!</v>
      </c>
      <c r="J106" s="451" t="e">
        <f t="shared" si="34"/>
        <v>#DIV/0!</v>
      </c>
    </row>
    <row r="107" spans="1:11" ht="31.9" customHeight="1" x14ac:dyDescent="0.25">
      <c r="A107" s="263">
        <v>3433</v>
      </c>
      <c r="B107" s="264"/>
      <c r="C107" s="265"/>
      <c r="D107" s="229" t="s">
        <v>201</v>
      </c>
      <c r="E107" s="342"/>
      <c r="F107" s="342"/>
      <c r="G107" s="342"/>
      <c r="H107" s="342"/>
      <c r="I107" s="98" t="e">
        <f t="shared" si="31"/>
        <v>#DIV/0!</v>
      </c>
      <c r="J107" s="451" t="e">
        <f t="shared" si="34"/>
        <v>#DIV/0!</v>
      </c>
    </row>
    <row r="108" spans="1:11" s="135" customFormat="1" ht="31.9" customHeight="1" x14ac:dyDescent="0.25">
      <c r="A108" s="490" t="s">
        <v>77</v>
      </c>
      <c r="B108" s="490"/>
      <c r="C108" s="490"/>
      <c r="D108" s="332" t="s">
        <v>97</v>
      </c>
      <c r="E108" s="339">
        <f>SUM(E116+E135)</f>
        <v>0</v>
      </c>
      <c r="F108" s="339">
        <v>1603552</v>
      </c>
      <c r="G108" s="339">
        <f t="shared" ref="G108" si="40">SUM(G116+G135)</f>
        <v>0</v>
      </c>
      <c r="H108" s="339">
        <v>1479543.71</v>
      </c>
      <c r="I108" s="327" t="e">
        <f t="shared" si="31"/>
        <v>#DIV/0!</v>
      </c>
      <c r="J108" s="447">
        <f t="shared" si="34"/>
        <v>92.266649912194922</v>
      </c>
    </row>
    <row r="109" spans="1:11" ht="18.600000000000001" customHeight="1" x14ac:dyDescent="0.25">
      <c r="A109" s="501">
        <v>3</v>
      </c>
      <c r="B109" s="501"/>
      <c r="C109" s="501"/>
      <c r="D109" s="374" t="s">
        <v>7</v>
      </c>
      <c r="E109" s="375">
        <f>SUM(E110+E119+E132)</f>
        <v>0</v>
      </c>
      <c r="F109" s="375">
        <v>1579885</v>
      </c>
      <c r="G109" s="375">
        <f t="shared" ref="G109:H109" si="41">SUM(G110+G119+G132)</f>
        <v>0</v>
      </c>
      <c r="H109" s="375">
        <f t="shared" si="41"/>
        <v>1455876.97</v>
      </c>
      <c r="I109" s="376" t="e">
        <f t="shared" si="31"/>
        <v>#DIV/0!</v>
      </c>
      <c r="J109" s="452">
        <f t="shared" si="34"/>
        <v>92.150819205195305</v>
      </c>
    </row>
    <row r="110" spans="1:11" s="135" customFormat="1" ht="18.600000000000001" customHeight="1" x14ac:dyDescent="0.25">
      <c r="A110" s="487">
        <v>31</v>
      </c>
      <c r="B110" s="488"/>
      <c r="C110" s="489"/>
      <c r="D110" s="399" t="s">
        <v>8</v>
      </c>
      <c r="E110" s="365">
        <f>SUM(E111+E115)</f>
        <v>0</v>
      </c>
      <c r="F110" s="365">
        <v>1510585</v>
      </c>
      <c r="G110" s="365">
        <f t="shared" ref="G110" si="42">SUM(G111+G120+G124+G127+G133)</f>
        <v>0</v>
      </c>
      <c r="H110" s="365">
        <v>1391700.74</v>
      </c>
      <c r="I110" s="397" t="e">
        <f t="shared" si="31"/>
        <v>#DIV/0!</v>
      </c>
      <c r="J110" s="449">
        <f t="shared" si="34"/>
        <v>92.12991920348739</v>
      </c>
    </row>
    <row r="111" spans="1:11" s="135" customFormat="1" ht="18.600000000000001" customHeight="1" x14ac:dyDescent="0.25">
      <c r="A111" s="234">
        <v>311</v>
      </c>
      <c r="B111" s="235"/>
      <c r="C111" s="228"/>
      <c r="D111" s="228" t="s">
        <v>221</v>
      </c>
      <c r="E111" s="341">
        <f>SUM(E112:E114)</f>
        <v>0</v>
      </c>
      <c r="F111" s="342">
        <v>1251585</v>
      </c>
      <c r="G111" s="342">
        <f t="shared" ref="G111" si="43">SUM(G112:G114)</f>
        <v>0</v>
      </c>
      <c r="H111" s="342">
        <v>1153748.73</v>
      </c>
      <c r="I111" s="328" t="e">
        <f t="shared" si="31"/>
        <v>#DIV/0!</v>
      </c>
      <c r="J111" s="450">
        <f t="shared" si="34"/>
        <v>92.183010342885225</v>
      </c>
    </row>
    <row r="112" spans="1:11" s="135" customFormat="1" ht="18.600000000000001" customHeight="1" x14ac:dyDescent="0.25">
      <c r="A112" s="236">
        <v>3111</v>
      </c>
      <c r="B112" s="115"/>
      <c r="C112" s="229"/>
      <c r="D112" s="229" t="s">
        <v>165</v>
      </c>
      <c r="E112" s="342"/>
      <c r="F112" s="342"/>
      <c r="G112" s="342"/>
      <c r="H112" s="342"/>
      <c r="I112" s="98" t="e">
        <f t="shared" si="31"/>
        <v>#DIV/0!</v>
      </c>
      <c r="J112" s="451" t="e">
        <f t="shared" si="34"/>
        <v>#DIV/0!</v>
      </c>
    </row>
    <row r="113" spans="1:10" s="135" customFormat="1" ht="18.600000000000001" customHeight="1" x14ac:dyDescent="0.25">
      <c r="A113" s="236">
        <v>3112</v>
      </c>
      <c r="B113" s="115"/>
      <c r="C113" s="229"/>
      <c r="D113" s="229" t="s">
        <v>166</v>
      </c>
      <c r="E113" s="342"/>
      <c r="F113" s="342"/>
      <c r="G113" s="342"/>
      <c r="H113" s="342"/>
      <c r="I113" s="98" t="e">
        <f t="shared" si="31"/>
        <v>#DIV/0!</v>
      </c>
      <c r="J113" s="451" t="e">
        <f t="shared" si="34"/>
        <v>#DIV/0!</v>
      </c>
    </row>
    <row r="114" spans="1:10" s="135" customFormat="1" ht="18.600000000000001" customHeight="1" x14ac:dyDescent="0.25">
      <c r="A114" s="236">
        <v>3113</v>
      </c>
      <c r="B114" s="115"/>
      <c r="C114" s="229"/>
      <c r="D114" s="229" t="s">
        <v>219</v>
      </c>
      <c r="E114" s="342"/>
      <c r="F114" s="342"/>
      <c r="G114" s="342"/>
      <c r="H114" s="342"/>
      <c r="I114" s="98" t="e">
        <f t="shared" si="31"/>
        <v>#DIV/0!</v>
      </c>
      <c r="J114" s="451" t="e">
        <f t="shared" si="34"/>
        <v>#DIV/0!</v>
      </c>
    </row>
    <row r="115" spans="1:10" s="135" customFormat="1" ht="18.600000000000001" customHeight="1" x14ac:dyDescent="0.25">
      <c r="A115" s="362">
        <v>312</v>
      </c>
      <c r="B115" s="363"/>
      <c r="C115" s="364"/>
      <c r="D115" s="364" t="s">
        <v>167</v>
      </c>
      <c r="E115" s="342">
        <f>SUM(E116)</f>
        <v>0</v>
      </c>
      <c r="F115" s="342">
        <v>55000</v>
      </c>
      <c r="G115" s="342">
        <f t="shared" ref="G115" si="44">SUM(G116)</f>
        <v>0</v>
      </c>
      <c r="H115" s="342">
        <v>49580.72</v>
      </c>
      <c r="I115" s="98" t="e">
        <f t="shared" si="31"/>
        <v>#DIV/0!</v>
      </c>
      <c r="J115" s="451">
        <f t="shared" si="34"/>
        <v>90.14676363636363</v>
      </c>
    </row>
    <row r="116" spans="1:10" s="135" customFormat="1" ht="18.600000000000001" customHeight="1" x14ac:dyDescent="0.25">
      <c r="A116" s="362">
        <v>3121</v>
      </c>
      <c r="B116" s="363"/>
      <c r="C116" s="364"/>
      <c r="D116" s="364" t="s">
        <v>167</v>
      </c>
      <c r="E116" s="342"/>
      <c r="F116" s="342"/>
      <c r="G116" s="342"/>
      <c r="H116" s="342"/>
      <c r="I116" s="98" t="e">
        <f t="shared" si="31"/>
        <v>#DIV/0!</v>
      </c>
      <c r="J116" s="451" t="e">
        <f t="shared" si="34"/>
        <v>#DIV/0!</v>
      </c>
    </row>
    <row r="117" spans="1:10" s="135" customFormat="1" ht="18.600000000000001" customHeight="1" x14ac:dyDescent="0.25">
      <c r="A117" s="362">
        <v>313</v>
      </c>
      <c r="B117" s="363"/>
      <c r="C117" s="364"/>
      <c r="D117" s="364" t="s">
        <v>168</v>
      </c>
      <c r="E117" s="342">
        <f>SUM(E118)</f>
        <v>0</v>
      </c>
      <c r="F117" s="342">
        <v>204000</v>
      </c>
      <c r="G117" s="342">
        <f t="shared" ref="G117" si="45">SUM(G118)</f>
        <v>0</v>
      </c>
      <c r="H117" s="342">
        <v>188371.29</v>
      </c>
      <c r="I117" s="98" t="e">
        <f t="shared" si="31"/>
        <v>#DIV/0!</v>
      </c>
      <c r="J117" s="451">
        <f t="shared" si="34"/>
        <v>92.338867647058834</v>
      </c>
    </row>
    <row r="118" spans="1:10" s="135" customFormat="1" ht="29.45" customHeight="1" x14ac:dyDescent="0.25">
      <c r="A118" s="236">
        <v>3132</v>
      </c>
      <c r="B118" s="115"/>
      <c r="C118" s="229"/>
      <c r="D118" s="229" t="s">
        <v>222</v>
      </c>
      <c r="E118" s="342"/>
      <c r="F118" s="342"/>
      <c r="G118" s="342"/>
      <c r="H118" s="342"/>
      <c r="I118" s="98" t="e">
        <f t="shared" si="31"/>
        <v>#DIV/0!</v>
      </c>
      <c r="J118" s="451" t="e">
        <f t="shared" si="34"/>
        <v>#DIV/0!</v>
      </c>
    </row>
    <row r="119" spans="1:10" s="135" customFormat="1" ht="18.600000000000001" customHeight="1" x14ac:dyDescent="0.25">
      <c r="A119" s="487">
        <v>32</v>
      </c>
      <c r="B119" s="488"/>
      <c r="C119" s="489"/>
      <c r="D119" s="399" t="s">
        <v>16</v>
      </c>
      <c r="E119" s="365">
        <f>SUM(E120+E124+E127+E129+E133)</f>
        <v>0</v>
      </c>
      <c r="F119" s="365">
        <v>69300</v>
      </c>
      <c r="G119" s="365">
        <f t="shared" ref="G119" si="46">SUM(G120+G124+G127+G129+G133)</f>
        <v>0</v>
      </c>
      <c r="H119" s="365">
        <v>64176.23</v>
      </c>
      <c r="I119" s="397" t="e">
        <f t="shared" si="31"/>
        <v>#DIV/0!</v>
      </c>
      <c r="J119" s="449">
        <f t="shared" si="34"/>
        <v>92.606392496392502</v>
      </c>
    </row>
    <row r="120" spans="1:10" ht="21.6" customHeight="1" x14ac:dyDescent="0.25">
      <c r="A120" s="234">
        <v>321</v>
      </c>
      <c r="B120" s="235"/>
      <c r="C120" s="228"/>
      <c r="D120" s="228" t="s">
        <v>171</v>
      </c>
      <c r="E120" s="341">
        <f>SUM(E121:E123)</f>
        <v>0</v>
      </c>
      <c r="F120" s="341">
        <v>52300</v>
      </c>
      <c r="G120" s="341">
        <f t="shared" ref="G120" si="47">SUM(G121:G123)</f>
        <v>0</v>
      </c>
      <c r="H120" s="341">
        <v>48053.04</v>
      </c>
      <c r="I120" s="328" t="e">
        <f t="shared" si="31"/>
        <v>#DIV/0!</v>
      </c>
      <c r="J120" s="450">
        <f t="shared" si="34"/>
        <v>91.879617590822178</v>
      </c>
    </row>
    <row r="121" spans="1:10" s="135" customFormat="1" ht="21" customHeight="1" x14ac:dyDescent="0.25">
      <c r="A121" s="236">
        <v>3211</v>
      </c>
      <c r="B121" s="115"/>
      <c r="C121" s="229"/>
      <c r="D121" s="229" t="s">
        <v>172</v>
      </c>
      <c r="E121" s="342"/>
      <c r="F121" s="342"/>
      <c r="G121" s="342"/>
      <c r="H121" s="342"/>
      <c r="I121" s="98" t="e">
        <f t="shared" si="31"/>
        <v>#DIV/0!</v>
      </c>
      <c r="J121" s="451" t="e">
        <f t="shared" si="34"/>
        <v>#DIV/0!</v>
      </c>
    </row>
    <row r="122" spans="1:10" ht="24.6" customHeight="1" x14ac:dyDescent="0.25">
      <c r="A122" s="236">
        <v>3212</v>
      </c>
      <c r="B122" s="115"/>
      <c r="C122" s="229"/>
      <c r="D122" s="229" t="s">
        <v>223</v>
      </c>
      <c r="E122" s="342"/>
      <c r="F122" s="342"/>
      <c r="G122" s="342"/>
      <c r="H122" s="342"/>
      <c r="I122" s="98" t="e">
        <f t="shared" si="31"/>
        <v>#DIV/0!</v>
      </c>
      <c r="J122" s="451" t="e">
        <f t="shared" si="34"/>
        <v>#DIV/0!</v>
      </c>
    </row>
    <row r="123" spans="1:10" ht="21" customHeight="1" x14ac:dyDescent="0.25">
      <c r="A123" s="236">
        <v>3213</v>
      </c>
      <c r="B123" s="232"/>
      <c r="C123" s="233"/>
      <c r="D123" s="156" t="s">
        <v>236</v>
      </c>
      <c r="E123" s="342"/>
      <c r="F123" s="342"/>
      <c r="G123" s="342"/>
      <c r="H123" s="342"/>
      <c r="I123" s="98" t="e">
        <f t="shared" si="31"/>
        <v>#DIV/0!</v>
      </c>
      <c r="J123" s="451" t="e">
        <f t="shared" si="34"/>
        <v>#DIV/0!</v>
      </c>
    </row>
    <row r="124" spans="1:10" ht="19.899999999999999" customHeight="1" x14ac:dyDescent="0.25">
      <c r="A124" s="362">
        <v>322</v>
      </c>
      <c r="B124" s="417"/>
      <c r="C124" s="418"/>
      <c r="D124" s="419" t="s">
        <v>175</v>
      </c>
      <c r="E124" s="357">
        <f>SUM(E125+E126)</f>
        <v>0</v>
      </c>
      <c r="F124" s="357"/>
      <c r="G124" s="357">
        <f t="shared" ref="G124" si="48">SUM(G125+G126)</f>
        <v>0</v>
      </c>
      <c r="H124" s="357">
        <v>-927.68</v>
      </c>
      <c r="I124" s="98" t="e">
        <f t="shared" si="31"/>
        <v>#DIV/0!</v>
      </c>
      <c r="J124" s="451" t="e">
        <f t="shared" si="34"/>
        <v>#DIV/0!</v>
      </c>
    </row>
    <row r="125" spans="1:10" ht="26.45" customHeight="1" x14ac:dyDescent="0.25">
      <c r="A125" s="362">
        <v>3221</v>
      </c>
      <c r="B125" s="336"/>
      <c r="C125" s="337"/>
      <c r="D125" s="156" t="s">
        <v>228</v>
      </c>
      <c r="E125" s="342"/>
      <c r="F125" s="342"/>
      <c r="G125" s="342"/>
      <c r="H125" s="342"/>
      <c r="I125" s="98" t="e">
        <f t="shared" si="31"/>
        <v>#DIV/0!</v>
      </c>
      <c r="J125" s="451" t="e">
        <f t="shared" si="34"/>
        <v>#DIV/0!</v>
      </c>
    </row>
    <row r="126" spans="1:10" s="135" customFormat="1" ht="19.149999999999999" customHeight="1" x14ac:dyDescent="0.25">
      <c r="A126" s="362">
        <v>3222</v>
      </c>
      <c r="B126" s="336"/>
      <c r="C126" s="337"/>
      <c r="D126" s="156" t="s">
        <v>177</v>
      </c>
      <c r="E126" s="342"/>
      <c r="F126" s="342"/>
      <c r="G126" s="342"/>
      <c r="H126" s="342"/>
      <c r="I126" s="98" t="e">
        <f t="shared" si="31"/>
        <v>#DIV/0!</v>
      </c>
      <c r="J126" s="451" t="e">
        <f t="shared" si="34"/>
        <v>#DIV/0!</v>
      </c>
    </row>
    <row r="127" spans="1:10" s="135" customFormat="1" ht="19.149999999999999" customHeight="1" x14ac:dyDescent="0.25">
      <c r="A127" s="362">
        <v>323</v>
      </c>
      <c r="B127" s="336"/>
      <c r="C127" s="337"/>
      <c r="D127" s="156" t="s">
        <v>182</v>
      </c>
      <c r="E127" s="342">
        <f>SUM(E128)</f>
        <v>0</v>
      </c>
      <c r="F127" s="342">
        <v>4500</v>
      </c>
      <c r="G127" s="342">
        <f t="shared" ref="G127" si="49">SUM(G128)</f>
        <v>0</v>
      </c>
      <c r="H127" s="342">
        <v>3981.7</v>
      </c>
      <c r="I127" s="98" t="e">
        <f t="shared" si="31"/>
        <v>#DIV/0!</v>
      </c>
      <c r="J127" s="451">
        <f t="shared" si="34"/>
        <v>88.482222222222219</v>
      </c>
    </row>
    <row r="128" spans="1:10" s="135" customFormat="1" ht="20.45" customHeight="1" x14ac:dyDescent="0.25">
      <c r="A128" s="236">
        <v>3239</v>
      </c>
      <c r="B128" s="232"/>
      <c r="C128" s="233"/>
      <c r="D128" s="156" t="s">
        <v>191</v>
      </c>
      <c r="E128" s="342"/>
      <c r="F128" s="342"/>
      <c r="G128" s="342"/>
      <c r="H128" s="342"/>
      <c r="I128" s="98" t="e">
        <f t="shared" si="31"/>
        <v>#DIV/0!</v>
      </c>
      <c r="J128" s="451" t="e">
        <f t="shared" si="34"/>
        <v>#DIV/0!</v>
      </c>
    </row>
    <row r="129" spans="1:10" s="135" customFormat="1" ht="26.45" customHeight="1" x14ac:dyDescent="0.25">
      <c r="A129" s="362">
        <v>324</v>
      </c>
      <c r="B129" s="336"/>
      <c r="C129" s="337"/>
      <c r="D129" s="156" t="s">
        <v>237</v>
      </c>
      <c r="E129" s="342">
        <f>SUM(E130)</f>
        <v>0</v>
      </c>
      <c r="F129" s="342">
        <f t="shared" ref="F129:H129" si="50">SUM(F130)</f>
        <v>0</v>
      </c>
      <c r="G129" s="342">
        <f t="shared" si="50"/>
        <v>0</v>
      </c>
      <c r="H129" s="342">
        <f t="shared" si="50"/>
        <v>0</v>
      </c>
      <c r="I129" s="98" t="e">
        <f t="shared" si="31"/>
        <v>#DIV/0!</v>
      </c>
      <c r="J129" s="451" t="e">
        <f t="shared" si="34"/>
        <v>#DIV/0!</v>
      </c>
    </row>
    <row r="130" spans="1:10" s="135" customFormat="1" ht="26.45" customHeight="1" x14ac:dyDescent="0.25">
      <c r="A130" s="236">
        <v>3241</v>
      </c>
      <c r="B130" s="232"/>
      <c r="C130" s="233"/>
      <c r="D130" s="156" t="s">
        <v>237</v>
      </c>
      <c r="E130" s="342"/>
      <c r="F130" s="342"/>
      <c r="G130" s="342"/>
      <c r="H130" s="342"/>
      <c r="I130" s="98" t="e">
        <f t="shared" si="31"/>
        <v>#DIV/0!</v>
      </c>
      <c r="J130" s="451" t="e">
        <f t="shared" si="34"/>
        <v>#DIV/0!</v>
      </c>
    </row>
    <row r="131" spans="1:10" s="135" customFormat="1" ht="26.45" customHeight="1" x14ac:dyDescent="0.25">
      <c r="A131" s="416">
        <v>329</v>
      </c>
      <c r="B131" s="241"/>
      <c r="C131" s="242"/>
      <c r="D131" s="156"/>
      <c r="E131" s="342"/>
      <c r="F131" s="342">
        <v>12500</v>
      </c>
      <c r="G131" s="342"/>
      <c r="H131" s="342">
        <v>13069.17</v>
      </c>
      <c r="I131" s="98"/>
      <c r="J131" s="451">
        <f t="shared" si="34"/>
        <v>104.55336</v>
      </c>
    </row>
    <row r="132" spans="1:10" s="135" customFormat="1" ht="39" customHeight="1" x14ac:dyDescent="0.25">
      <c r="A132" s="415">
        <v>37</v>
      </c>
      <c r="B132" s="413"/>
      <c r="C132" s="414"/>
      <c r="D132" s="412" t="s">
        <v>48</v>
      </c>
      <c r="E132" s="365">
        <f>SUM(E133)</f>
        <v>0</v>
      </c>
      <c r="F132" s="365">
        <f t="shared" ref="F132:G133" si="51">SUM(F133)</f>
        <v>0</v>
      </c>
      <c r="G132" s="365">
        <f t="shared" si="51"/>
        <v>0</v>
      </c>
      <c r="H132" s="365">
        <f>H133+H134</f>
        <v>0</v>
      </c>
      <c r="I132" s="397" t="e">
        <f t="shared" si="31"/>
        <v>#DIV/0!</v>
      </c>
      <c r="J132" s="449" t="e">
        <f t="shared" si="34"/>
        <v>#DIV/0!</v>
      </c>
    </row>
    <row r="133" spans="1:10" ht="25.5" x14ac:dyDescent="0.25">
      <c r="A133" s="362">
        <v>372</v>
      </c>
      <c r="B133" s="336"/>
      <c r="C133" s="337"/>
      <c r="D133" s="364" t="s">
        <v>238</v>
      </c>
      <c r="E133" s="342">
        <f>SUM(E134)</f>
        <v>0</v>
      </c>
      <c r="F133" s="342"/>
      <c r="G133" s="342">
        <f t="shared" si="51"/>
        <v>0</v>
      </c>
      <c r="H133" s="342">
        <v>0</v>
      </c>
      <c r="I133" s="98" t="e">
        <f t="shared" si="31"/>
        <v>#DIV/0!</v>
      </c>
      <c r="J133" s="451" t="e">
        <f t="shared" si="34"/>
        <v>#DIV/0!</v>
      </c>
    </row>
    <row r="134" spans="1:10" s="135" customFormat="1" ht="25.5" x14ac:dyDescent="0.25">
      <c r="A134" s="274">
        <v>3722</v>
      </c>
      <c r="B134" s="264"/>
      <c r="C134" s="265"/>
      <c r="D134" s="229" t="s">
        <v>217</v>
      </c>
      <c r="E134" s="342"/>
      <c r="F134" s="342"/>
      <c r="G134" s="342"/>
      <c r="H134" s="342"/>
      <c r="I134" s="98" t="e">
        <f t="shared" si="31"/>
        <v>#DIV/0!</v>
      </c>
      <c r="J134" s="451" t="e">
        <f t="shared" si="34"/>
        <v>#DIV/0!</v>
      </c>
    </row>
    <row r="135" spans="1:10" s="135" customFormat="1" ht="25.5" x14ac:dyDescent="0.25">
      <c r="A135" s="508">
        <v>4</v>
      </c>
      <c r="B135" s="509"/>
      <c r="C135" s="510"/>
      <c r="D135" s="377" t="s">
        <v>9</v>
      </c>
      <c r="E135" s="375">
        <f>SUM(E136+E139)</f>
        <v>0</v>
      </c>
      <c r="F135" s="375">
        <v>23667</v>
      </c>
      <c r="G135" s="375">
        <f t="shared" ref="G135" si="52">SUM(G136+G139)</f>
        <v>0</v>
      </c>
      <c r="H135" s="375">
        <v>23666.74</v>
      </c>
      <c r="I135" s="376" t="e">
        <f t="shared" si="31"/>
        <v>#DIV/0!</v>
      </c>
      <c r="J135" s="452">
        <f t="shared" si="34"/>
        <v>99.998901423923613</v>
      </c>
    </row>
    <row r="136" spans="1:10" s="135" customFormat="1" ht="25.5" x14ac:dyDescent="0.25">
      <c r="A136" s="522">
        <v>42</v>
      </c>
      <c r="B136" s="523"/>
      <c r="C136" s="524"/>
      <c r="D136" s="405" t="s">
        <v>23</v>
      </c>
      <c r="E136" s="365">
        <f>SUM(E137+E139)</f>
        <v>0</v>
      </c>
      <c r="F136" s="365">
        <f t="shared" ref="F136:H136" si="53">SUM(F137+F139)</f>
        <v>3142</v>
      </c>
      <c r="G136" s="365">
        <f t="shared" si="53"/>
        <v>0</v>
      </c>
      <c r="H136" s="365">
        <f t="shared" si="53"/>
        <v>3141.61</v>
      </c>
      <c r="I136" s="397" t="e">
        <f t="shared" si="31"/>
        <v>#DIV/0!</v>
      </c>
      <c r="J136" s="449">
        <f t="shared" si="34"/>
        <v>99.987587523870147</v>
      </c>
    </row>
    <row r="137" spans="1:10" s="135" customFormat="1" x14ac:dyDescent="0.25">
      <c r="A137" s="262">
        <v>422</v>
      </c>
      <c r="B137" s="238"/>
      <c r="C137" s="239"/>
      <c r="D137" s="74" t="s">
        <v>239</v>
      </c>
      <c r="E137" s="341">
        <f>SUM(E138)</f>
        <v>0</v>
      </c>
      <c r="F137" s="342">
        <v>3142</v>
      </c>
      <c r="G137" s="342">
        <f t="shared" ref="G137" si="54">SUM(G138)</f>
        <v>0</v>
      </c>
      <c r="H137" s="342">
        <v>3141.61</v>
      </c>
      <c r="I137" s="328" t="e">
        <f t="shared" si="31"/>
        <v>#DIV/0!</v>
      </c>
      <c r="J137" s="450">
        <f t="shared" si="34"/>
        <v>99.987587523870147</v>
      </c>
    </row>
    <row r="138" spans="1:10" s="135" customFormat="1" x14ac:dyDescent="0.25">
      <c r="A138" s="263">
        <v>4221</v>
      </c>
      <c r="B138" s="264"/>
      <c r="C138" s="265"/>
      <c r="D138" s="26" t="s">
        <v>230</v>
      </c>
      <c r="E138" s="342"/>
      <c r="F138" s="342"/>
      <c r="G138" s="342"/>
      <c r="H138" s="342"/>
      <c r="I138" s="98" t="e">
        <f t="shared" si="31"/>
        <v>#DIV/0!</v>
      </c>
      <c r="J138" s="451" t="e">
        <f t="shared" si="34"/>
        <v>#DIV/0!</v>
      </c>
    </row>
    <row r="139" spans="1:10" s="135" customFormat="1" ht="25.5" x14ac:dyDescent="0.25">
      <c r="A139" s="262">
        <v>424</v>
      </c>
      <c r="B139" s="238"/>
      <c r="C139" s="239"/>
      <c r="D139" s="74" t="s">
        <v>210</v>
      </c>
      <c r="E139" s="341">
        <f>SUM(E140)</f>
        <v>0</v>
      </c>
      <c r="F139" s="342"/>
      <c r="G139" s="342">
        <f t="shared" ref="G139" si="55">SUM(G140)</f>
        <v>0</v>
      </c>
      <c r="H139" s="342"/>
      <c r="I139" s="328" t="e">
        <f t="shared" ref="I139:I220" si="56">SUM(H139/E139*100)</f>
        <v>#DIV/0!</v>
      </c>
      <c r="J139" s="450" t="e">
        <f t="shared" si="34"/>
        <v>#DIV/0!</v>
      </c>
    </row>
    <row r="140" spans="1:10" s="135" customFormat="1" x14ac:dyDescent="0.25">
      <c r="A140" s="263">
        <v>4241</v>
      </c>
      <c r="B140" s="264"/>
      <c r="C140" s="265"/>
      <c r="D140" s="26" t="s">
        <v>211</v>
      </c>
      <c r="E140" s="342"/>
      <c r="F140" s="342"/>
      <c r="G140" s="342"/>
      <c r="H140" s="342"/>
      <c r="I140" s="98" t="e">
        <f t="shared" si="56"/>
        <v>#DIV/0!</v>
      </c>
      <c r="J140" s="451" t="e">
        <f t="shared" ref="J140:J203" si="57">H140/F140*100</f>
        <v>#DIV/0!</v>
      </c>
    </row>
    <row r="141" spans="1:10" s="105" customFormat="1" ht="25.5" x14ac:dyDescent="0.25">
      <c r="A141" s="491">
        <v>451</v>
      </c>
      <c r="B141" s="492"/>
      <c r="C141" s="493"/>
      <c r="D141" s="74" t="s">
        <v>242</v>
      </c>
      <c r="E141" s="341"/>
      <c r="F141" s="342">
        <v>20525</v>
      </c>
      <c r="G141" s="341"/>
      <c r="H141" s="342">
        <v>20525.13</v>
      </c>
      <c r="I141" s="328"/>
      <c r="J141" s="450">
        <f t="shared" si="57"/>
        <v>100.00063337393424</v>
      </c>
    </row>
    <row r="142" spans="1:10" s="135" customFormat="1" ht="25.5" x14ac:dyDescent="0.25">
      <c r="A142" s="490" t="s">
        <v>240</v>
      </c>
      <c r="B142" s="490"/>
      <c r="C142" s="490"/>
      <c r="D142" s="332" t="s">
        <v>241</v>
      </c>
      <c r="E142" s="339">
        <f>SUM(E143+E154)</f>
        <v>0</v>
      </c>
      <c r="F142" s="339">
        <f t="shared" ref="F142:H142" si="58">SUM(F143+F154)</f>
        <v>0</v>
      </c>
      <c r="G142" s="339">
        <f t="shared" si="58"/>
        <v>0</v>
      </c>
      <c r="H142" s="339">
        <f t="shared" si="58"/>
        <v>0</v>
      </c>
      <c r="I142" s="327" t="e">
        <f t="shared" si="56"/>
        <v>#DIV/0!</v>
      </c>
      <c r="J142" s="447" t="e">
        <f t="shared" si="57"/>
        <v>#DIV/0!</v>
      </c>
    </row>
    <row r="143" spans="1:10" s="135" customFormat="1" x14ac:dyDescent="0.25">
      <c r="A143" s="378">
        <v>3</v>
      </c>
      <c r="B143" s="379"/>
      <c r="C143" s="380"/>
      <c r="D143" s="380" t="s">
        <v>7</v>
      </c>
      <c r="E143" s="375">
        <f>SUM(E144)</f>
        <v>0</v>
      </c>
      <c r="F143" s="375">
        <f t="shared" ref="F143:H143" si="59">SUM(F144)</f>
        <v>0</v>
      </c>
      <c r="G143" s="375">
        <f t="shared" si="59"/>
        <v>0</v>
      </c>
      <c r="H143" s="375">
        <f t="shared" si="59"/>
        <v>0</v>
      </c>
      <c r="I143" s="376" t="e">
        <f t="shared" si="56"/>
        <v>#DIV/0!</v>
      </c>
      <c r="J143" s="452" t="e">
        <f t="shared" si="57"/>
        <v>#DIV/0!</v>
      </c>
    </row>
    <row r="144" spans="1:10" s="135" customFormat="1" x14ac:dyDescent="0.25">
      <c r="A144" s="487">
        <v>32</v>
      </c>
      <c r="B144" s="488"/>
      <c r="C144" s="489"/>
      <c r="D144" s="399" t="s">
        <v>16</v>
      </c>
      <c r="E144" s="365">
        <f>SUM(E145+E149+E152)</f>
        <v>0</v>
      </c>
      <c r="F144" s="365">
        <f t="shared" ref="F144:H144" si="60">SUM(F145+F149+F152)</f>
        <v>0</v>
      </c>
      <c r="G144" s="365">
        <f t="shared" si="60"/>
        <v>0</v>
      </c>
      <c r="H144" s="365">
        <f t="shared" si="60"/>
        <v>0</v>
      </c>
      <c r="I144" s="397" t="e">
        <f t="shared" si="56"/>
        <v>#DIV/0!</v>
      </c>
      <c r="J144" s="449" t="e">
        <f t="shared" si="57"/>
        <v>#DIV/0!</v>
      </c>
    </row>
    <row r="145" spans="1:10" s="135" customFormat="1" x14ac:dyDescent="0.25">
      <c r="A145" s="234">
        <v>321</v>
      </c>
      <c r="B145" s="235"/>
      <c r="C145" s="228"/>
      <c r="D145" s="228" t="s">
        <v>171</v>
      </c>
      <c r="E145" s="341">
        <f>SUM(E146:E148)</f>
        <v>0</v>
      </c>
      <c r="F145" s="342">
        <f t="shared" ref="F145:H145" si="61">SUM(F146:F148)</f>
        <v>0</v>
      </c>
      <c r="G145" s="342">
        <f t="shared" si="61"/>
        <v>0</v>
      </c>
      <c r="H145" s="342">
        <f t="shared" si="61"/>
        <v>0</v>
      </c>
      <c r="I145" s="328" t="e">
        <f t="shared" si="56"/>
        <v>#DIV/0!</v>
      </c>
      <c r="J145" s="450" t="e">
        <f t="shared" si="57"/>
        <v>#DIV/0!</v>
      </c>
    </row>
    <row r="146" spans="1:10" s="135" customFormat="1" x14ac:dyDescent="0.25">
      <c r="A146" s="236">
        <v>3211</v>
      </c>
      <c r="B146" s="115"/>
      <c r="C146" s="229"/>
      <c r="D146" s="229" t="s">
        <v>172</v>
      </c>
      <c r="E146" s="342"/>
      <c r="F146" s="342"/>
      <c r="G146" s="342"/>
      <c r="H146" s="342"/>
      <c r="I146" s="98" t="e">
        <f t="shared" si="56"/>
        <v>#DIV/0!</v>
      </c>
      <c r="J146" s="451" t="e">
        <f t="shared" si="57"/>
        <v>#DIV/0!</v>
      </c>
    </row>
    <row r="147" spans="1:10" ht="25.5" x14ac:dyDescent="0.25">
      <c r="A147" s="236">
        <v>3212</v>
      </c>
      <c r="B147" s="115"/>
      <c r="C147" s="229"/>
      <c r="D147" s="229" t="s">
        <v>223</v>
      </c>
      <c r="E147" s="342"/>
      <c r="F147" s="342"/>
      <c r="G147" s="342"/>
      <c r="H147" s="342"/>
      <c r="I147" s="98" t="e">
        <f t="shared" si="56"/>
        <v>#DIV/0!</v>
      </c>
      <c r="J147" s="451" t="e">
        <f t="shared" si="57"/>
        <v>#DIV/0!</v>
      </c>
    </row>
    <row r="148" spans="1:10" x14ac:dyDescent="0.25">
      <c r="A148" s="236">
        <v>3213</v>
      </c>
      <c r="B148" s="232"/>
      <c r="C148" s="233"/>
      <c r="D148" s="156" t="s">
        <v>236</v>
      </c>
      <c r="E148" s="342"/>
      <c r="F148" s="342"/>
      <c r="G148" s="342"/>
      <c r="H148" s="342"/>
      <c r="I148" s="98" t="e">
        <f t="shared" si="56"/>
        <v>#DIV/0!</v>
      </c>
      <c r="J148" s="451" t="e">
        <f t="shared" si="57"/>
        <v>#DIV/0!</v>
      </c>
    </row>
    <row r="149" spans="1:10" x14ac:dyDescent="0.25">
      <c r="A149" s="234">
        <v>322</v>
      </c>
      <c r="B149" s="271"/>
      <c r="C149" s="272"/>
      <c r="D149" s="273" t="s">
        <v>175</v>
      </c>
      <c r="E149" s="348">
        <f>SUM(E150+E151)</f>
        <v>0</v>
      </c>
      <c r="F149" s="357">
        <f t="shared" ref="F149:H149" si="62">SUM(F150+F151)</f>
        <v>0</v>
      </c>
      <c r="G149" s="357">
        <f t="shared" si="62"/>
        <v>0</v>
      </c>
      <c r="H149" s="357">
        <f t="shared" si="62"/>
        <v>0</v>
      </c>
      <c r="I149" s="328" t="e">
        <f t="shared" si="56"/>
        <v>#DIV/0!</v>
      </c>
      <c r="J149" s="450" t="e">
        <f t="shared" si="57"/>
        <v>#DIV/0!</v>
      </c>
    </row>
    <row r="150" spans="1:10" ht="23.45" customHeight="1" x14ac:dyDescent="0.25">
      <c r="A150" s="236">
        <v>3221</v>
      </c>
      <c r="B150" s="232"/>
      <c r="C150" s="233"/>
      <c r="D150" s="156" t="s">
        <v>228</v>
      </c>
      <c r="E150" s="342"/>
      <c r="F150" s="342"/>
      <c r="G150" s="342"/>
      <c r="H150" s="342"/>
      <c r="I150" s="98" t="e">
        <f t="shared" si="56"/>
        <v>#DIV/0!</v>
      </c>
      <c r="J150" s="451" t="e">
        <f t="shared" si="57"/>
        <v>#DIV/0!</v>
      </c>
    </row>
    <row r="151" spans="1:10" x14ac:dyDescent="0.25">
      <c r="A151" s="236">
        <v>3222</v>
      </c>
      <c r="B151" s="232"/>
      <c r="C151" s="233"/>
      <c r="D151" s="156" t="s">
        <v>177</v>
      </c>
      <c r="E151" s="342"/>
      <c r="F151" s="342"/>
      <c r="G151" s="342"/>
      <c r="H151" s="342"/>
      <c r="I151" s="98" t="e">
        <f t="shared" si="56"/>
        <v>#DIV/0!</v>
      </c>
      <c r="J151" s="451" t="e">
        <f t="shared" si="57"/>
        <v>#DIV/0!</v>
      </c>
    </row>
    <row r="152" spans="1:10" x14ac:dyDescent="0.25">
      <c r="A152" s="234">
        <v>323</v>
      </c>
      <c r="B152" s="267"/>
      <c r="C152" s="268"/>
      <c r="D152" s="226" t="s">
        <v>182</v>
      </c>
      <c r="E152" s="341">
        <f>SUM(E153)</f>
        <v>0</v>
      </c>
      <c r="F152" s="342">
        <f t="shared" ref="F152:H152" si="63">SUM(F153)</f>
        <v>0</v>
      </c>
      <c r="G152" s="342">
        <f t="shared" si="63"/>
        <v>0</v>
      </c>
      <c r="H152" s="342">
        <f t="shared" si="63"/>
        <v>0</v>
      </c>
      <c r="I152" s="328" t="e">
        <f t="shared" si="56"/>
        <v>#DIV/0!</v>
      </c>
      <c r="J152" s="450" t="e">
        <f t="shared" si="57"/>
        <v>#DIV/0!</v>
      </c>
    </row>
    <row r="153" spans="1:10" ht="16.899999999999999" customHeight="1" x14ac:dyDescent="0.25">
      <c r="A153" s="236">
        <v>3239</v>
      </c>
      <c r="B153" s="232"/>
      <c r="C153" s="233"/>
      <c r="D153" s="156" t="s">
        <v>191</v>
      </c>
      <c r="E153" s="342"/>
      <c r="F153" s="342"/>
      <c r="G153" s="342"/>
      <c r="H153" s="342"/>
      <c r="I153" s="98" t="e">
        <f t="shared" si="56"/>
        <v>#DIV/0!</v>
      </c>
      <c r="J153" s="451" t="e">
        <f t="shared" si="57"/>
        <v>#DIV/0!</v>
      </c>
    </row>
    <row r="154" spans="1:10" s="135" customFormat="1" ht="24.6" customHeight="1" x14ac:dyDescent="0.25">
      <c r="A154" s="508">
        <v>4</v>
      </c>
      <c r="B154" s="509"/>
      <c r="C154" s="510"/>
      <c r="D154" s="377" t="s">
        <v>9</v>
      </c>
      <c r="E154" s="375">
        <f>SUM(E155+E158)</f>
        <v>0</v>
      </c>
      <c r="F154" s="375">
        <f t="shared" ref="F154:H154" si="64">SUM(F155+F158)</f>
        <v>0</v>
      </c>
      <c r="G154" s="375">
        <f t="shared" si="64"/>
        <v>0</v>
      </c>
      <c r="H154" s="375">
        <f t="shared" si="64"/>
        <v>0</v>
      </c>
      <c r="I154" s="376" t="e">
        <f t="shared" si="56"/>
        <v>#DIV/0!</v>
      </c>
      <c r="J154" s="452" t="e">
        <f t="shared" si="57"/>
        <v>#DIV/0!</v>
      </c>
    </row>
    <row r="155" spans="1:10" s="135" customFormat="1" ht="25.9" customHeight="1" x14ac:dyDescent="0.25">
      <c r="A155" s="522">
        <v>42</v>
      </c>
      <c r="B155" s="523"/>
      <c r="C155" s="524"/>
      <c r="D155" s="405" t="s">
        <v>23</v>
      </c>
      <c r="E155" s="365">
        <f>SUM(E156+E158)</f>
        <v>0</v>
      </c>
      <c r="F155" s="365">
        <f t="shared" ref="F155:H155" si="65">SUM(F156+F158)</f>
        <v>0</v>
      </c>
      <c r="G155" s="365">
        <f t="shared" si="65"/>
        <v>0</v>
      </c>
      <c r="H155" s="365">
        <f t="shared" si="65"/>
        <v>0</v>
      </c>
      <c r="I155" s="397" t="e">
        <f t="shared" si="56"/>
        <v>#DIV/0!</v>
      </c>
      <c r="J155" s="449" t="e">
        <f t="shared" si="57"/>
        <v>#DIV/0!</v>
      </c>
    </row>
    <row r="156" spans="1:10" s="135" customFormat="1" ht="16.899999999999999" customHeight="1" x14ac:dyDescent="0.25">
      <c r="A156" s="262">
        <v>422</v>
      </c>
      <c r="B156" s="238"/>
      <c r="C156" s="239"/>
      <c r="D156" s="74" t="s">
        <v>239</v>
      </c>
      <c r="E156" s="341">
        <f>SUM(E157)</f>
        <v>0</v>
      </c>
      <c r="F156" s="342">
        <f t="shared" ref="F156:H156" si="66">SUM(F157)</f>
        <v>0</v>
      </c>
      <c r="G156" s="342">
        <f t="shared" si="66"/>
        <v>0</v>
      </c>
      <c r="H156" s="342">
        <f t="shared" si="66"/>
        <v>0</v>
      </c>
      <c r="I156" s="328" t="e">
        <f t="shared" si="56"/>
        <v>#DIV/0!</v>
      </c>
      <c r="J156" s="450" t="e">
        <f t="shared" si="57"/>
        <v>#DIV/0!</v>
      </c>
    </row>
    <row r="157" spans="1:10" s="135" customFormat="1" ht="16.899999999999999" customHeight="1" x14ac:dyDescent="0.25">
      <c r="A157" s="263">
        <v>4221</v>
      </c>
      <c r="B157" s="264"/>
      <c r="C157" s="265"/>
      <c r="D157" s="26" t="s">
        <v>230</v>
      </c>
      <c r="E157" s="342"/>
      <c r="F157" s="342"/>
      <c r="G157" s="342"/>
      <c r="H157" s="342"/>
      <c r="I157" s="98" t="e">
        <f t="shared" si="56"/>
        <v>#DIV/0!</v>
      </c>
      <c r="J157" s="451" t="e">
        <f t="shared" si="57"/>
        <v>#DIV/0!</v>
      </c>
    </row>
    <row r="158" spans="1:10" s="135" customFormat="1" ht="26.45" customHeight="1" x14ac:dyDescent="0.25">
      <c r="A158" s="262">
        <v>424</v>
      </c>
      <c r="B158" s="238"/>
      <c r="C158" s="239"/>
      <c r="D158" s="74" t="s">
        <v>210</v>
      </c>
      <c r="E158" s="341">
        <f>SUM(E159)</f>
        <v>0</v>
      </c>
      <c r="F158" s="342">
        <f t="shared" ref="F158:H158" si="67">SUM(F159)</f>
        <v>0</v>
      </c>
      <c r="G158" s="342">
        <f t="shared" si="67"/>
        <v>0</v>
      </c>
      <c r="H158" s="342">
        <f t="shared" si="67"/>
        <v>0</v>
      </c>
      <c r="I158" s="328" t="e">
        <f t="shared" si="56"/>
        <v>#DIV/0!</v>
      </c>
      <c r="J158" s="450" t="e">
        <f t="shared" si="57"/>
        <v>#DIV/0!</v>
      </c>
    </row>
    <row r="159" spans="1:10" ht="16.899999999999999" customHeight="1" x14ac:dyDescent="0.25">
      <c r="A159" s="263">
        <v>4241</v>
      </c>
      <c r="B159" s="264"/>
      <c r="C159" s="265"/>
      <c r="D159" s="26" t="s">
        <v>211</v>
      </c>
      <c r="E159" s="342"/>
      <c r="F159" s="342"/>
      <c r="G159" s="342"/>
      <c r="H159" s="342"/>
      <c r="I159" s="98" t="e">
        <f t="shared" si="56"/>
        <v>#DIV/0!</v>
      </c>
      <c r="J159" s="451" t="e">
        <f t="shared" si="57"/>
        <v>#DIV/0!</v>
      </c>
    </row>
    <row r="160" spans="1:10" ht="25.5" x14ac:dyDescent="0.25">
      <c r="A160" s="502" t="s">
        <v>78</v>
      </c>
      <c r="B160" s="503"/>
      <c r="C160" s="504"/>
      <c r="D160" s="219" t="s">
        <v>79</v>
      </c>
      <c r="E160" s="345">
        <f t="shared" ref="E160:H165" si="68">SUM(E161)</f>
        <v>0</v>
      </c>
      <c r="F160" s="345">
        <v>2690</v>
      </c>
      <c r="G160" s="345">
        <f t="shared" si="68"/>
        <v>0</v>
      </c>
      <c r="H160" s="345">
        <f>SUM(H161+H167)</f>
        <v>2689.66</v>
      </c>
      <c r="I160" s="326" t="e">
        <f t="shared" si="56"/>
        <v>#DIV/0!</v>
      </c>
      <c r="J160" s="446">
        <f t="shared" si="57"/>
        <v>99.987360594795533</v>
      </c>
    </row>
    <row r="161" spans="1:10" x14ac:dyDescent="0.25">
      <c r="A161" s="505" t="s">
        <v>74</v>
      </c>
      <c r="B161" s="506"/>
      <c r="C161" s="507"/>
      <c r="D161" s="332" t="s">
        <v>76</v>
      </c>
      <c r="E161" s="339">
        <f t="shared" si="68"/>
        <v>0</v>
      </c>
      <c r="F161" s="339">
        <f t="shared" si="68"/>
        <v>0</v>
      </c>
      <c r="G161" s="339">
        <f t="shared" si="68"/>
        <v>0</v>
      </c>
      <c r="H161" s="339">
        <f t="shared" si="68"/>
        <v>0</v>
      </c>
      <c r="I161" s="327" t="e">
        <f t="shared" si="56"/>
        <v>#DIV/0!</v>
      </c>
      <c r="J161" s="447" t="e">
        <f t="shared" si="57"/>
        <v>#DIV/0!</v>
      </c>
    </row>
    <row r="162" spans="1:10" x14ac:dyDescent="0.25">
      <c r="A162" s="508">
        <v>3</v>
      </c>
      <c r="B162" s="509"/>
      <c r="C162" s="510"/>
      <c r="D162" s="374" t="s">
        <v>7</v>
      </c>
      <c r="E162" s="375">
        <f>SUM(E163)</f>
        <v>0</v>
      </c>
      <c r="F162" s="375">
        <f t="shared" si="68"/>
        <v>0</v>
      </c>
      <c r="G162" s="375">
        <f t="shared" si="68"/>
        <v>0</v>
      </c>
      <c r="H162" s="375">
        <f t="shared" si="68"/>
        <v>0</v>
      </c>
      <c r="I162" s="376" t="e">
        <f t="shared" si="56"/>
        <v>#DIV/0!</v>
      </c>
      <c r="J162" s="452" t="e">
        <f t="shared" si="57"/>
        <v>#DIV/0!</v>
      </c>
    </row>
    <row r="163" spans="1:10" s="135" customFormat="1" x14ac:dyDescent="0.25">
      <c r="A163" s="269">
        <v>32</v>
      </c>
      <c r="B163" s="408"/>
      <c r="C163" s="409"/>
      <c r="D163" s="412" t="s">
        <v>16</v>
      </c>
      <c r="E163" s="365">
        <f>SUM(E165)</f>
        <v>0</v>
      </c>
      <c r="F163" s="365">
        <f>SUM(F164+F165)</f>
        <v>0</v>
      </c>
      <c r="G163" s="365">
        <f>SUM(G165)</f>
        <v>0</v>
      </c>
      <c r="H163" s="365">
        <f>SUM(H165+H164)</f>
        <v>0</v>
      </c>
      <c r="I163" s="397" t="e">
        <f t="shared" si="56"/>
        <v>#DIV/0!</v>
      </c>
      <c r="J163" s="449" t="e">
        <f t="shared" si="57"/>
        <v>#DIV/0!</v>
      </c>
    </row>
    <row r="164" spans="1:10" s="135" customFormat="1" x14ac:dyDescent="0.25">
      <c r="A164" s="335">
        <v>322</v>
      </c>
      <c r="B164" s="336"/>
      <c r="C164" s="337"/>
      <c r="D164" s="156" t="s">
        <v>175</v>
      </c>
      <c r="E164" s="342"/>
      <c r="F164" s="342"/>
      <c r="G164" s="342"/>
      <c r="H164" s="342"/>
      <c r="I164" s="98"/>
      <c r="J164" s="451" t="e">
        <f t="shared" si="57"/>
        <v>#DIV/0!</v>
      </c>
    </row>
    <row r="165" spans="1:10" s="135" customFormat="1" x14ac:dyDescent="0.25">
      <c r="A165" s="266">
        <v>323</v>
      </c>
      <c r="B165" s="267"/>
      <c r="C165" s="268"/>
      <c r="D165" s="226" t="s">
        <v>182</v>
      </c>
      <c r="E165" s="341">
        <f>SUM(E166)</f>
        <v>0</v>
      </c>
      <c r="F165" s="342"/>
      <c r="G165" s="342">
        <f t="shared" si="68"/>
        <v>0</v>
      </c>
      <c r="H165" s="342"/>
      <c r="I165" s="328" t="e">
        <f t="shared" si="56"/>
        <v>#DIV/0!</v>
      </c>
      <c r="J165" s="450" t="e">
        <f t="shared" si="57"/>
        <v>#DIV/0!</v>
      </c>
    </row>
    <row r="166" spans="1:10" ht="27.75" customHeight="1" x14ac:dyDescent="0.25">
      <c r="A166" s="511">
        <v>3232</v>
      </c>
      <c r="B166" s="512"/>
      <c r="C166" s="513"/>
      <c r="D166" s="156" t="s">
        <v>184</v>
      </c>
      <c r="E166" s="342">
        <v>0</v>
      </c>
      <c r="F166" s="342"/>
      <c r="G166" s="342"/>
      <c r="H166" s="342"/>
      <c r="I166" s="98" t="e">
        <f t="shared" si="56"/>
        <v>#DIV/0!</v>
      </c>
      <c r="J166" s="451" t="e">
        <f t="shared" si="57"/>
        <v>#DIV/0!</v>
      </c>
    </row>
    <row r="167" spans="1:10" s="361" customFormat="1" ht="14.25" customHeight="1" x14ac:dyDescent="0.25">
      <c r="A167" s="555" t="s">
        <v>251</v>
      </c>
      <c r="B167" s="556"/>
      <c r="C167" s="557"/>
      <c r="D167" s="332" t="s">
        <v>118</v>
      </c>
      <c r="E167" s="339"/>
      <c r="F167" s="339"/>
      <c r="G167" s="339"/>
      <c r="H167" s="339">
        <f>H168</f>
        <v>2689.66</v>
      </c>
      <c r="I167" s="327"/>
      <c r="J167" s="447" t="e">
        <f t="shared" si="57"/>
        <v>#DIV/0!</v>
      </c>
    </row>
    <row r="168" spans="1:10" s="361" customFormat="1" ht="27.75" customHeight="1" x14ac:dyDescent="0.25">
      <c r="A168" s="558" t="s">
        <v>252</v>
      </c>
      <c r="B168" s="559"/>
      <c r="C168" s="560"/>
      <c r="D168" s="156" t="s">
        <v>242</v>
      </c>
      <c r="E168" s="342"/>
      <c r="F168" s="342">
        <v>2690</v>
      </c>
      <c r="G168" s="342"/>
      <c r="H168" s="342">
        <v>2689.66</v>
      </c>
      <c r="I168" s="98"/>
      <c r="J168" s="451">
        <f t="shared" si="57"/>
        <v>99.987360594795533</v>
      </c>
    </row>
    <row r="169" spans="1:10" s="361" customFormat="1" ht="14.25" customHeight="1" x14ac:dyDescent="0.25">
      <c r="A169" s="558" t="s">
        <v>253</v>
      </c>
      <c r="B169" s="559"/>
      <c r="C169" s="560"/>
      <c r="D169" s="156"/>
      <c r="E169" s="342"/>
      <c r="F169" s="342">
        <v>0</v>
      </c>
      <c r="G169" s="342"/>
      <c r="H169" s="342">
        <v>2689.66</v>
      </c>
      <c r="I169" s="98"/>
      <c r="J169" s="451" t="e">
        <f t="shared" si="57"/>
        <v>#DIV/0!</v>
      </c>
    </row>
    <row r="170" spans="1:10" ht="25.5" x14ac:dyDescent="0.25">
      <c r="A170" s="528" t="s">
        <v>80</v>
      </c>
      <c r="B170" s="529"/>
      <c r="C170" s="530"/>
      <c r="D170" s="219" t="s">
        <v>81</v>
      </c>
      <c r="E170" s="345">
        <f t="shared" ref="E170:H171" si="69">SUM(E171)</f>
        <v>0</v>
      </c>
      <c r="F170" s="345">
        <f t="shared" si="69"/>
        <v>0</v>
      </c>
      <c r="G170" s="345">
        <f t="shared" si="69"/>
        <v>0</v>
      </c>
      <c r="H170" s="345">
        <f t="shared" si="69"/>
        <v>0</v>
      </c>
      <c r="I170" s="326" t="e">
        <f t="shared" si="56"/>
        <v>#DIV/0!</v>
      </c>
      <c r="J170" s="446" t="e">
        <f t="shared" si="57"/>
        <v>#DIV/0!</v>
      </c>
    </row>
    <row r="171" spans="1:10" x14ac:dyDescent="0.25">
      <c r="A171" s="534" t="s">
        <v>74</v>
      </c>
      <c r="B171" s="535"/>
      <c r="C171" s="536"/>
      <c r="D171" s="275" t="s">
        <v>76</v>
      </c>
      <c r="E171" s="339">
        <f t="shared" si="69"/>
        <v>0</v>
      </c>
      <c r="F171" s="339">
        <f t="shared" si="69"/>
        <v>0</v>
      </c>
      <c r="G171" s="339">
        <f t="shared" si="69"/>
        <v>0</v>
      </c>
      <c r="H171" s="339">
        <f t="shared" si="69"/>
        <v>0</v>
      </c>
      <c r="I171" s="327" t="e">
        <f t="shared" si="56"/>
        <v>#DIV/0!</v>
      </c>
      <c r="J171" s="447" t="e">
        <f t="shared" si="57"/>
        <v>#DIV/0!</v>
      </c>
    </row>
    <row r="172" spans="1:10" ht="25.5" x14ac:dyDescent="0.25">
      <c r="A172" s="508">
        <v>4</v>
      </c>
      <c r="B172" s="509"/>
      <c r="C172" s="510"/>
      <c r="D172" s="377" t="s">
        <v>9</v>
      </c>
      <c r="E172" s="375">
        <f>SUM(E173)</f>
        <v>0</v>
      </c>
      <c r="F172" s="375">
        <f>F173</f>
        <v>0</v>
      </c>
      <c r="G172" s="375">
        <f>SUM(G173+G174)</f>
        <v>0</v>
      </c>
      <c r="H172" s="375">
        <f>H173</f>
        <v>0</v>
      </c>
      <c r="I172" s="376" t="e">
        <f t="shared" si="56"/>
        <v>#DIV/0!</v>
      </c>
      <c r="J172" s="452" t="e">
        <f t="shared" si="57"/>
        <v>#DIV/0!</v>
      </c>
    </row>
    <row r="173" spans="1:10" ht="25.5" x14ac:dyDescent="0.25">
      <c r="A173" s="522">
        <v>45</v>
      </c>
      <c r="B173" s="523"/>
      <c r="C173" s="524"/>
      <c r="D173" s="405" t="s">
        <v>49</v>
      </c>
      <c r="E173" s="365">
        <f>SUM(E174)</f>
        <v>0</v>
      </c>
      <c r="F173" s="365">
        <f>F174+F175</f>
        <v>0</v>
      </c>
      <c r="G173" s="365">
        <f t="shared" ref="G173:G174" si="70">SUM(G174)</f>
        <v>0</v>
      </c>
      <c r="H173" s="365">
        <f>SUM(H174+H175)</f>
        <v>0</v>
      </c>
      <c r="I173" s="397" t="e">
        <f t="shared" si="56"/>
        <v>#DIV/0!</v>
      </c>
      <c r="J173" s="449" t="e">
        <f t="shared" si="57"/>
        <v>#DIV/0!</v>
      </c>
    </row>
    <row r="174" spans="1:10" ht="25.5" x14ac:dyDescent="0.25">
      <c r="A174" s="552">
        <v>451</v>
      </c>
      <c r="B174" s="553"/>
      <c r="C174" s="554"/>
      <c r="D174" s="74" t="s">
        <v>242</v>
      </c>
      <c r="E174" s="341">
        <f>SUM(E175)</f>
        <v>0</v>
      </c>
      <c r="F174" s="342"/>
      <c r="G174" s="342">
        <f t="shared" si="70"/>
        <v>0</v>
      </c>
      <c r="H174" s="342"/>
      <c r="I174" s="328" t="e">
        <f t="shared" si="56"/>
        <v>#DIV/0!</v>
      </c>
      <c r="J174" s="450" t="e">
        <f t="shared" si="57"/>
        <v>#DIV/0!</v>
      </c>
    </row>
    <row r="175" spans="1:10" s="135" customFormat="1" ht="20.25" customHeight="1" x14ac:dyDescent="0.25">
      <c r="A175" s="231">
        <v>422</v>
      </c>
      <c r="B175" s="232"/>
      <c r="C175" s="233"/>
      <c r="D175" s="74" t="s">
        <v>239</v>
      </c>
      <c r="E175" s="342"/>
      <c r="F175" s="342"/>
      <c r="G175" s="342"/>
      <c r="H175" s="342"/>
      <c r="I175" s="98" t="e">
        <f t="shared" si="56"/>
        <v>#DIV/0!</v>
      </c>
      <c r="J175" s="451" t="e">
        <f t="shared" si="57"/>
        <v>#DIV/0!</v>
      </c>
    </row>
    <row r="176" spans="1:10" s="135" customFormat="1" ht="27.75" customHeight="1" x14ac:dyDescent="0.25">
      <c r="A176" s="517" t="s">
        <v>117</v>
      </c>
      <c r="B176" s="518"/>
      <c r="C176" s="519"/>
      <c r="D176" s="59" t="s">
        <v>116</v>
      </c>
      <c r="E176" s="349"/>
      <c r="F176" s="349">
        <f>F177+F179+F181</f>
        <v>0</v>
      </c>
      <c r="G176" s="349"/>
      <c r="H176" s="349">
        <f>H177+H179+H181</f>
        <v>0</v>
      </c>
      <c r="I176" s="326"/>
      <c r="J176" s="446" t="e">
        <f t="shared" si="57"/>
        <v>#DIV/0!</v>
      </c>
    </row>
    <row r="177" spans="1:12" s="135" customFormat="1" x14ac:dyDescent="0.25">
      <c r="A177" s="514" t="s">
        <v>255</v>
      </c>
      <c r="B177" s="515"/>
      <c r="C177" s="516"/>
      <c r="D177" s="276"/>
      <c r="E177" s="339"/>
      <c r="F177" s="339">
        <f>F178</f>
        <v>0</v>
      </c>
      <c r="G177" s="339"/>
      <c r="H177" s="339">
        <f>H178</f>
        <v>0</v>
      </c>
      <c r="I177" s="327"/>
      <c r="J177" s="447" t="e">
        <f t="shared" si="57"/>
        <v>#DIV/0!</v>
      </c>
    </row>
    <row r="178" spans="1:12" s="135" customFormat="1" x14ac:dyDescent="0.25">
      <c r="A178" s="525">
        <v>322</v>
      </c>
      <c r="B178" s="526"/>
      <c r="C178" s="527"/>
      <c r="D178" s="74" t="s">
        <v>175</v>
      </c>
      <c r="E178" s="342"/>
      <c r="F178" s="342"/>
      <c r="G178" s="342"/>
      <c r="H178" s="342"/>
      <c r="I178" s="98"/>
      <c r="J178" s="451" t="e">
        <f t="shared" si="57"/>
        <v>#DIV/0!</v>
      </c>
    </row>
    <row r="179" spans="1:12" s="135" customFormat="1" x14ac:dyDescent="0.25">
      <c r="A179" s="514" t="s">
        <v>256</v>
      </c>
      <c r="B179" s="515"/>
      <c r="C179" s="516"/>
      <c r="D179" s="276"/>
      <c r="E179" s="339"/>
      <c r="F179" s="339">
        <f>F180</f>
        <v>0</v>
      </c>
      <c r="G179" s="339"/>
      <c r="H179" s="339">
        <f>H180</f>
        <v>0</v>
      </c>
      <c r="I179" s="327"/>
      <c r="J179" s="447" t="e">
        <f t="shared" si="57"/>
        <v>#DIV/0!</v>
      </c>
    </row>
    <row r="180" spans="1:12" s="135" customFormat="1" x14ac:dyDescent="0.25">
      <c r="A180" s="525">
        <v>322</v>
      </c>
      <c r="B180" s="526"/>
      <c r="C180" s="527"/>
      <c r="D180" s="74" t="s">
        <v>175</v>
      </c>
      <c r="E180" s="342"/>
      <c r="F180" s="342"/>
      <c r="G180" s="342"/>
      <c r="H180" s="342"/>
      <c r="I180" s="98"/>
      <c r="J180" s="451" t="e">
        <f t="shared" si="57"/>
        <v>#DIV/0!</v>
      </c>
    </row>
    <row r="181" spans="1:12" s="135" customFormat="1" ht="14.25" customHeight="1" x14ac:dyDescent="0.25">
      <c r="A181" s="514" t="s">
        <v>257</v>
      </c>
      <c r="B181" s="515"/>
      <c r="C181" s="516"/>
      <c r="D181" s="276"/>
      <c r="E181" s="339"/>
      <c r="F181" s="339">
        <f>F182</f>
        <v>0</v>
      </c>
      <c r="G181" s="339"/>
      <c r="H181" s="339">
        <f>H182</f>
        <v>0</v>
      </c>
      <c r="I181" s="327"/>
      <c r="J181" s="447" t="e">
        <f t="shared" si="57"/>
        <v>#DIV/0!</v>
      </c>
    </row>
    <row r="182" spans="1:12" s="135" customFormat="1" x14ac:dyDescent="0.25">
      <c r="A182" s="525">
        <v>322</v>
      </c>
      <c r="B182" s="526"/>
      <c r="C182" s="527"/>
      <c r="D182" s="74" t="s">
        <v>175</v>
      </c>
      <c r="E182" s="342"/>
      <c r="F182" s="342"/>
      <c r="G182" s="342"/>
      <c r="H182" s="342"/>
      <c r="I182" s="98"/>
      <c r="J182" s="451" t="e">
        <f t="shared" si="57"/>
        <v>#DIV/0!</v>
      </c>
    </row>
    <row r="183" spans="1:12" ht="45" customHeight="1" x14ac:dyDescent="0.25">
      <c r="A183" s="543" t="s">
        <v>82</v>
      </c>
      <c r="B183" s="544"/>
      <c r="C183" s="545"/>
      <c r="D183" s="70" t="s">
        <v>83</v>
      </c>
      <c r="E183" s="344">
        <f>SUM(E184+E190+E200+E211+E221+E231+E271+E309+E315+E321)</f>
        <v>0</v>
      </c>
      <c r="F183" s="344">
        <v>196465</v>
      </c>
      <c r="G183" s="344"/>
      <c r="H183" s="344">
        <v>184837</v>
      </c>
      <c r="I183" s="325" t="e">
        <f t="shared" si="56"/>
        <v>#DIV/0!</v>
      </c>
      <c r="J183" s="445">
        <f t="shared" si="57"/>
        <v>94.081388542488483</v>
      </c>
    </row>
    <row r="184" spans="1:12" ht="25.5" x14ac:dyDescent="0.25">
      <c r="A184" s="528" t="s">
        <v>84</v>
      </c>
      <c r="B184" s="529"/>
      <c r="C184" s="530"/>
      <c r="D184" s="59" t="s">
        <v>85</v>
      </c>
      <c r="E184" s="345">
        <f t="shared" ref="E184:H187" si="71">SUM(E185)</f>
        <v>0</v>
      </c>
      <c r="F184" s="345">
        <v>30105</v>
      </c>
      <c r="G184" s="345">
        <f t="shared" si="71"/>
        <v>0</v>
      </c>
      <c r="H184" s="345">
        <v>30104.6</v>
      </c>
      <c r="I184" s="326" t="e">
        <f t="shared" si="56"/>
        <v>#DIV/0!</v>
      </c>
      <c r="J184" s="446">
        <f t="shared" si="57"/>
        <v>99.99867131705696</v>
      </c>
    </row>
    <row r="185" spans="1:12" ht="14.45" customHeight="1" x14ac:dyDescent="0.25">
      <c r="A185" s="546" t="s">
        <v>66</v>
      </c>
      <c r="B185" s="547"/>
      <c r="C185" s="548"/>
      <c r="D185" s="276" t="s">
        <v>67</v>
      </c>
      <c r="E185" s="339">
        <f t="shared" si="71"/>
        <v>0</v>
      </c>
      <c r="F185" s="339">
        <f t="shared" si="71"/>
        <v>0</v>
      </c>
      <c r="G185" s="339">
        <f t="shared" si="71"/>
        <v>0</v>
      </c>
      <c r="H185" s="339">
        <f t="shared" si="71"/>
        <v>0</v>
      </c>
      <c r="I185" s="327" t="e">
        <f t="shared" si="56"/>
        <v>#DIV/0!</v>
      </c>
      <c r="J185" s="447" t="e">
        <f t="shared" si="57"/>
        <v>#DIV/0!</v>
      </c>
    </row>
    <row r="186" spans="1:12" ht="14.45" customHeight="1" x14ac:dyDescent="0.25">
      <c r="A186" s="381">
        <v>3</v>
      </c>
      <c r="B186" s="382"/>
      <c r="C186" s="383"/>
      <c r="D186" s="384" t="s">
        <v>7</v>
      </c>
      <c r="E186" s="375">
        <f t="shared" si="71"/>
        <v>0</v>
      </c>
      <c r="F186" s="375">
        <f t="shared" si="71"/>
        <v>0</v>
      </c>
      <c r="G186" s="375">
        <f t="shared" si="71"/>
        <v>0</v>
      </c>
      <c r="H186" s="375">
        <f t="shared" si="71"/>
        <v>0</v>
      </c>
      <c r="I186" s="376" t="e">
        <f t="shared" si="56"/>
        <v>#DIV/0!</v>
      </c>
      <c r="J186" s="452" t="e">
        <f t="shared" si="57"/>
        <v>#DIV/0!</v>
      </c>
    </row>
    <row r="187" spans="1:12" ht="38.25" x14ac:dyDescent="0.25">
      <c r="A187" s="549">
        <v>37</v>
      </c>
      <c r="B187" s="550"/>
      <c r="C187" s="551"/>
      <c r="D187" s="411" t="s">
        <v>48</v>
      </c>
      <c r="E187" s="365">
        <f>SUM(E188)</f>
        <v>0</v>
      </c>
      <c r="F187" s="365">
        <f t="shared" si="71"/>
        <v>0</v>
      </c>
      <c r="G187" s="365">
        <f t="shared" si="71"/>
        <v>0</v>
      </c>
      <c r="H187" s="365">
        <f t="shared" si="71"/>
        <v>0</v>
      </c>
      <c r="I187" s="397" t="e">
        <f t="shared" si="56"/>
        <v>#DIV/0!</v>
      </c>
      <c r="J187" s="449" t="e">
        <f t="shared" si="57"/>
        <v>#DIV/0!</v>
      </c>
    </row>
    <row r="188" spans="1:12" s="135" customFormat="1" ht="25.5" x14ac:dyDescent="0.25">
      <c r="A188" s="262">
        <v>372</v>
      </c>
      <c r="B188" s="238"/>
      <c r="C188" s="239"/>
      <c r="D188" s="228" t="s">
        <v>238</v>
      </c>
      <c r="E188" s="341">
        <f>SUM(E189)</f>
        <v>0</v>
      </c>
      <c r="F188" s="342"/>
      <c r="G188" s="342"/>
      <c r="H188" s="342"/>
      <c r="I188" s="328" t="e">
        <f t="shared" si="56"/>
        <v>#DIV/0!</v>
      </c>
      <c r="J188" s="450" t="e">
        <f t="shared" si="57"/>
        <v>#DIV/0!</v>
      </c>
    </row>
    <row r="189" spans="1:12" s="135" customFormat="1" ht="25.5" x14ac:dyDescent="0.25">
      <c r="A189" s="263">
        <v>3722</v>
      </c>
      <c r="B189" s="264"/>
      <c r="C189" s="265"/>
      <c r="D189" s="229" t="s">
        <v>243</v>
      </c>
      <c r="E189" s="342"/>
      <c r="F189" s="342">
        <v>30105</v>
      </c>
      <c r="G189" s="342"/>
      <c r="H189" s="342">
        <v>30104.6</v>
      </c>
      <c r="I189" s="98" t="e">
        <f t="shared" si="56"/>
        <v>#DIV/0!</v>
      </c>
      <c r="J189" s="451">
        <f t="shared" si="57"/>
        <v>99.99867131705696</v>
      </c>
    </row>
    <row r="190" spans="1:12" ht="23.45" customHeight="1" x14ac:dyDescent="0.25">
      <c r="A190" s="528" t="s">
        <v>86</v>
      </c>
      <c r="B190" s="529"/>
      <c r="C190" s="530"/>
      <c r="D190" s="71" t="s">
        <v>87</v>
      </c>
      <c r="E190" s="338">
        <f t="shared" ref="E190:H192" si="72">SUM(E191)</f>
        <v>0</v>
      </c>
      <c r="F190" s="338">
        <f t="shared" si="72"/>
        <v>652</v>
      </c>
      <c r="G190" s="338">
        <f t="shared" si="72"/>
        <v>0</v>
      </c>
      <c r="H190" s="338">
        <v>651.88</v>
      </c>
      <c r="I190" s="326" t="e">
        <f t="shared" si="56"/>
        <v>#DIV/0!</v>
      </c>
      <c r="J190" s="446">
        <f t="shared" si="57"/>
        <v>99.981595092024548</v>
      </c>
      <c r="L190" s="329"/>
    </row>
    <row r="191" spans="1:12" x14ac:dyDescent="0.25">
      <c r="A191" s="534" t="s">
        <v>66</v>
      </c>
      <c r="B191" s="535"/>
      <c r="C191" s="536"/>
      <c r="D191" s="277" t="s">
        <v>67</v>
      </c>
      <c r="E191" s="339">
        <f t="shared" si="72"/>
        <v>0</v>
      </c>
      <c r="F191" s="339">
        <f t="shared" si="72"/>
        <v>652</v>
      </c>
      <c r="G191" s="339">
        <f t="shared" si="72"/>
        <v>0</v>
      </c>
      <c r="H191" s="339">
        <f t="shared" si="72"/>
        <v>0</v>
      </c>
      <c r="I191" s="327" t="e">
        <f t="shared" si="56"/>
        <v>#DIV/0!</v>
      </c>
      <c r="J191" s="447">
        <f t="shared" si="57"/>
        <v>0</v>
      </c>
    </row>
    <row r="192" spans="1:12" ht="15" customHeight="1" x14ac:dyDescent="0.25">
      <c r="A192" s="508">
        <v>3</v>
      </c>
      <c r="B192" s="509"/>
      <c r="C192" s="510"/>
      <c r="D192" s="377" t="s">
        <v>7</v>
      </c>
      <c r="E192" s="375">
        <f t="shared" si="72"/>
        <v>0</v>
      </c>
      <c r="F192" s="375">
        <f t="shared" si="72"/>
        <v>652</v>
      </c>
      <c r="G192" s="375">
        <f t="shared" si="72"/>
        <v>0</v>
      </c>
      <c r="H192" s="375">
        <f t="shared" si="72"/>
        <v>0</v>
      </c>
      <c r="I192" s="376" t="e">
        <f t="shared" si="56"/>
        <v>#DIV/0!</v>
      </c>
      <c r="J192" s="452">
        <f t="shared" si="57"/>
        <v>0</v>
      </c>
    </row>
    <row r="193" spans="1:10" x14ac:dyDescent="0.25">
      <c r="A193" s="522">
        <v>32</v>
      </c>
      <c r="B193" s="523"/>
      <c r="C193" s="524"/>
      <c r="D193" s="405" t="s">
        <v>16</v>
      </c>
      <c r="E193" s="365">
        <f>SUM(E195+E198)</f>
        <v>0</v>
      </c>
      <c r="F193" s="365">
        <f>SUM(F195+F194+F198)</f>
        <v>652</v>
      </c>
      <c r="G193" s="365">
        <f>SUM(G194+G195+G198)</f>
        <v>0</v>
      </c>
      <c r="H193" s="365">
        <f t="shared" ref="H193" si="73">SUM(H195+H198)</f>
        <v>0</v>
      </c>
      <c r="I193" s="397" t="e">
        <f t="shared" si="56"/>
        <v>#DIV/0!</v>
      </c>
      <c r="J193" s="449">
        <f t="shared" si="57"/>
        <v>0</v>
      </c>
    </row>
    <row r="194" spans="1:10" s="135" customFormat="1" x14ac:dyDescent="0.25">
      <c r="A194" s="525">
        <v>322</v>
      </c>
      <c r="B194" s="526"/>
      <c r="C194" s="527"/>
      <c r="D194" s="26" t="s">
        <v>175</v>
      </c>
      <c r="E194" s="342"/>
      <c r="F194" s="342"/>
      <c r="G194" s="342"/>
      <c r="H194" s="342"/>
      <c r="I194" s="98"/>
      <c r="J194" s="451" t="e">
        <f t="shared" si="57"/>
        <v>#DIV/0!</v>
      </c>
    </row>
    <row r="195" spans="1:10" s="135" customFormat="1" x14ac:dyDescent="0.25">
      <c r="A195" s="278">
        <v>323</v>
      </c>
      <c r="B195" s="279"/>
      <c r="C195" s="280"/>
      <c r="D195" s="74" t="s">
        <v>182</v>
      </c>
      <c r="E195" s="346">
        <f>SUM(E196+E197)</f>
        <v>0</v>
      </c>
      <c r="F195" s="347">
        <v>652</v>
      </c>
      <c r="G195" s="347"/>
      <c r="H195" s="347"/>
      <c r="I195" s="328" t="e">
        <f t="shared" si="56"/>
        <v>#DIV/0!</v>
      </c>
      <c r="J195" s="450">
        <f t="shared" si="57"/>
        <v>0</v>
      </c>
    </row>
    <row r="196" spans="1:10" s="135" customFormat="1" x14ac:dyDescent="0.25">
      <c r="A196" s="231">
        <v>3231</v>
      </c>
      <c r="B196" s="232"/>
      <c r="C196" s="233"/>
      <c r="D196" s="26" t="s">
        <v>231</v>
      </c>
      <c r="E196" s="342"/>
      <c r="F196" s="342"/>
      <c r="G196" s="342"/>
      <c r="H196" s="342">
        <v>651.88</v>
      </c>
      <c r="I196" s="98" t="e">
        <f t="shared" si="56"/>
        <v>#DIV/0!</v>
      </c>
      <c r="J196" s="451" t="e">
        <f t="shared" si="57"/>
        <v>#DIV/0!</v>
      </c>
    </row>
    <row r="197" spans="1:10" s="135" customFormat="1" x14ac:dyDescent="0.25">
      <c r="A197" s="231">
        <v>3239</v>
      </c>
      <c r="B197" s="232"/>
      <c r="C197" s="233"/>
      <c r="D197" s="26" t="s">
        <v>191</v>
      </c>
      <c r="E197" s="342"/>
      <c r="F197" s="342"/>
      <c r="G197" s="342"/>
      <c r="H197" s="342"/>
      <c r="I197" s="98" t="e">
        <f t="shared" si="56"/>
        <v>#DIV/0!</v>
      </c>
      <c r="J197" s="451" t="e">
        <f t="shared" si="57"/>
        <v>#DIV/0!</v>
      </c>
    </row>
    <row r="198" spans="1:10" s="135" customFormat="1" ht="25.5" x14ac:dyDescent="0.25">
      <c r="A198" s="266">
        <v>329</v>
      </c>
      <c r="B198" s="267"/>
      <c r="C198" s="268"/>
      <c r="D198" s="74" t="s">
        <v>192</v>
      </c>
      <c r="E198" s="341">
        <f>SUM(E199)</f>
        <v>0</v>
      </c>
      <c r="F198" s="342"/>
      <c r="G198" s="342"/>
      <c r="H198" s="342"/>
      <c r="I198" s="328" t="e">
        <f t="shared" si="56"/>
        <v>#DIV/0!</v>
      </c>
      <c r="J198" s="450" t="e">
        <f t="shared" si="57"/>
        <v>#DIV/0!</v>
      </c>
    </row>
    <row r="199" spans="1:10" s="135" customFormat="1" ht="25.5" x14ac:dyDescent="0.25">
      <c r="A199" s="231">
        <v>3299</v>
      </c>
      <c r="B199" s="232"/>
      <c r="C199" s="233"/>
      <c r="D199" s="26" t="s">
        <v>192</v>
      </c>
      <c r="E199" s="342"/>
      <c r="F199" s="342"/>
      <c r="G199" s="342"/>
      <c r="H199" s="342"/>
      <c r="I199" s="98" t="e">
        <f t="shared" si="56"/>
        <v>#DIV/0!</v>
      </c>
      <c r="J199" s="451" t="e">
        <f t="shared" si="57"/>
        <v>#DIV/0!</v>
      </c>
    </row>
    <row r="200" spans="1:10" ht="20.25" customHeight="1" x14ac:dyDescent="0.25">
      <c r="A200" s="528" t="s">
        <v>88</v>
      </c>
      <c r="B200" s="529"/>
      <c r="C200" s="530"/>
      <c r="D200" s="72" t="s">
        <v>89</v>
      </c>
      <c r="E200" s="338">
        <f t="shared" ref="E200:H202" si="74">SUM(E201)</f>
        <v>0</v>
      </c>
      <c r="F200" s="345">
        <f>F201+F206</f>
        <v>9099</v>
      </c>
      <c r="G200" s="338">
        <f t="shared" si="74"/>
        <v>0</v>
      </c>
      <c r="H200" s="345">
        <f>H201+H206</f>
        <v>8207.7999999999993</v>
      </c>
      <c r="I200" s="326" t="e">
        <f t="shared" si="56"/>
        <v>#DIV/0!</v>
      </c>
      <c r="J200" s="446">
        <f t="shared" si="57"/>
        <v>90.205517089790078</v>
      </c>
    </row>
    <row r="201" spans="1:10" x14ac:dyDescent="0.25">
      <c r="A201" s="531" t="s">
        <v>90</v>
      </c>
      <c r="B201" s="532"/>
      <c r="C201" s="533"/>
      <c r="D201" s="276" t="s">
        <v>67</v>
      </c>
      <c r="E201" s="339">
        <f t="shared" si="74"/>
        <v>0</v>
      </c>
      <c r="F201" s="339">
        <f t="shared" si="74"/>
        <v>225</v>
      </c>
      <c r="G201" s="339">
        <f t="shared" si="74"/>
        <v>0</v>
      </c>
      <c r="H201" s="339">
        <f t="shared" si="74"/>
        <v>225</v>
      </c>
      <c r="I201" s="327" t="e">
        <f t="shared" si="56"/>
        <v>#DIV/0!</v>
      </c>
      <c r="J201" s="447">
        <f t="shared" si="57"/>
        <v>100</v>
      </c>
    </row>
    <row r="202" spans="1:10" x14ac:dyDescent="0.25">
      <c r="A202" s="385">
        <v>3</v>
      </c>
      <c r="B202" s="386"/>
      <c r="C202" s="387"/>
      <c r="D202" s="388" t="s">
        <v>7</v>
      </c>
      <c r="E202" s="375">
        <f t="shared" si="74"/>
        <v>0</v>
      </c>
      <c r="F202" s="375">
        <f t="shared" si="74"/>
        <v>225</v>
      </c>
      <c r="G202" s="375">
        <f t="shared" si="74"/>
        <v>0</v>
      </c>
      <c r="H202" s="375">
        <f t="shared" si="74"/>
        <v>225</v>
      </c>
      <c r="I202" s="376" t="e">
        <f t="shared" si="56"/>
        <v>#DIV/0!</v>
      </c>
      <c r="J202" s="452">
        <f t="shared" si="57"/>
        <v>100</v>
      </c>
    </row>
    <row r="203" spans="1:10" x14ac:dyDescent="0.25">
      <c r="A203" s="270">
        <v>32</v>
      </c>
      <c r="B203" s="408"/>
      <c r="C203" s="409"/>
      <c r="D203" s="410" t="s">
        <v>16</v>
      </c>
      <c r="E203" s="365"/>
      <c r="F203" s="365">
        <f>F204+F205</f>
        <v>225</v>
      </c>
      <c r="G203" s="365"/>
      <c r="H203" s="365">
        <f>H204+H205</f>
        <v>225</v>
      </c>
      <c r="I203" s="397" t="e">
        <f t="shared" si="56"/>
        <v>#DIV/0!</v>
      </c>
      <c r="J203" s="449">
        <f t="shared" si="57"/>
        <v>100</v>
      </c>
    </row>
    <row r="204" spans="1:10" s="135" customFormat="1" x14ac:dyDescent="0.25">
      <c r="A204" s="262">
        <v>323</v>
      </c>
      <c r="B204" s="238"/>
      <c r="C204" s="239"/>
      <c r="D204" s="297" t="s">
        <v>182</v>
      </c>
      <c r="E204" s="341"/>
      <c r="F204" s="342">
        <v>225</v>
      </c>
      <c r="G204" s="342"/>
      <c r="H204" s="342">
        <v>225</v>
      </c>
      <c r="I204" s="328" t="e">
        <f t="shared" si="56"/>
        <v>#DIV/0!</v>
      </c>
      <c r="J204" s="450">
        <f t="shared" ref="J204:J267" si="75">H204/F204*100</f>
        <v>100</v>
      </c>
    </row>
    <row r="205" spans="1:10" s="135" customFormat="1" x14ac:dyDescent="0.25">
      <c r="A205" s="263">
        <v>322</v>
      </c>
      <c r="B205" s="264"/>
      <c r="C205" s="265"/>
      <c r="D205" s="296" t="s">
        <v>175</v>
      </c>
      <c r="E205" s="342"/>
      <c r="F205" s="342"/>
      <c r="G205" s="342"/>
      <c r="H205" s="342"/>
      <c r="I205" s="98" t="e">
        <f t="shared" si="56"/>
        <v>#DIV/0!</v>
      </c>
      <c r="J205" s="451" t="e">
        <f t="shared" si="75"/>
        <v>#DIV/0!</v>
      </c>
    </row>
    <row r="206" spans="1:10" s="135" customFormat="1" ht="25.5" x14ac:dyDescent="0.25">
      <c r="A206" s="514" t="s">
        <v>278</v>
      </c>
      <c r="B206" s="515"/>
      <c r="C206" s="516"/>
      <c r="D206" s="322" t="s">
        <v>279</v>
      </c>
      <c r="E206" s="339"/>
      <c r="F206" s="339">
        <f>F207+F208+F209+F210</f>
        <v>8874</v>
      </c>
      <c r="G206" s="339"/>
      <c r="H206" s="339">
        <f>H207+H208+H209+H210</f>
        <v>7982.8</v>
      </c>
      <c r="I206" s="327"/>
      <c r="J206" s="447">
        <f t="shared" si="75"/>
        <v>89.957178273608292</v>
      </c>
    </row>
    <row r="207" spans="1:10" s="135" customFormat="1" x14ac:dyDescent="0.25">
      <c r="A207" s="263">
        <v>321</v>
      </c>
      <c r="B207" s="264"/>
      <c r="C207" s="265"/>
      <c r="D207" s="296" t="s">
        <v>171</v>
      </c>
      <c r="E207" s="342"/>
      <c r="F207" s="342">
        <v>7758</v>
      </c>
      <c r="G207" s="342"/>
      <c r="H207" s="342">
        <v>7982.8</v>
      </c>
      <c r="I207" s="98"/>
      <c r="J207" s="451">
        <f t="shared" si="75"/>
        <v>102.89765403454498</v>
      </c>
    </row>
    <row r="208" spans="1:10" s="135" customFormat="1" x14ac:dyDescent="0.25">
      <c r="A208" s="263">
        <v>322</v>
      </c>
      <c r="B208" s="264"/>
      <c r="C208" s="265"/>
      <c r="D208" s="296" t="s">
        <v>254</v>
      </c>
      <c r="E208" s="342"/>
      <c r="F208" s="342"/>
      <c r="G208" s="342"/>
      <c r="H208" s="342"/>
      <c r="I208" s="98"/>
      <c r="J208" s="451" t="e">
        <f t="shared" si="75"/>
        <v>#DIV/0!</v>
      </c>
    </row>
    <row r="209" spans="1:10" s="135" customFormat="1" x14ac:dyDescent="0.25">
      <c r="A209" s="263">
        <v>323</v>
      </c>
      <c r="B209" s="264"/>
      <c r="C209" s="265"/>
      <c r="D209" s="296" t="s">
        <v>182</v>
      </c>
      <c r="E209" s="342"/>
      <c r="F209" s="342">
        <v>1106</v>
      </c>
      <c r="G209" s="342"/>
      <c r="H209" s="342"/>
      <c r="I209" s="98"/>
      <c r="J209" s="451">
        <f t="shared" si="75"/>
        <v>0</v>
      </c>
    </row>
    <row r="210" spans="1:10" s="135" customFormat="1" x14ac:dyDescent="0.25">
      <c r="A210" s="263">
        <v>343</v>
      </c>
      <c r="B210" s="264"/>
      <c r="C210" s="265"/>
      <c r="D210" s="296" t="s">
        <v>280</v>
      </c>
      <c r="E210" s="342"/>
      <c r="F210" s="342">
        <v>10</v>
      </c>
      <c r="G210" s="342"/>
      <c r="H210" s="342"/>
      <c r="I210" s="98"/>
      <c r="J210" s="451">
        <f t="shared" si="75"/>
        <v>0</v>
      </c>
    </row>
    <row r="211" spans="1:10" ht="25.5" x14ac:dyDescent="0.25">
      <c r="A211" s="502" t="s">
        <v>91</v>
      </c>
      <c r="B211" s="503"/>
      <c r="C211" s="504"/>
      <c r="D211" s="72" t="s">
        <v>92</v>
      </c>
      <c r="E211" s="345">
        <f>SUM(E212)</f>
        <v>0</v>
      </c>
      <c r="F211" s="345">
        <f>SUM(F212)</f>
        <v>24060</v>
      </c>
      <c r="G211" s="338">
        <f>SUM(G212)</f>
        <v>0</v>
      </c>
      <c r="H211" s="345">
        <f>SUM(H212)</f>
        <v>23810.260000000002</v>
      </c>
      <c r="I211" s="326" t="e">
        <f t="shared" si="56"/>
        <v>#DIV/0!</v>
      </c>
      <c r="J211" s="446">
        <f t="shared" si="75"/>
        <v>98.962011637572743</v>
      </c>
    </row>
    <row r="212" spans="1:10" ht="25.5" x14ac:dyDescent="0.25">
      <c r="A212" s="534" t="s">
        <v>77</v>
      </c>
      <c r="B212" s="535"/>
      <c r="C212" s="536"/>
      <c r="D212" s="298" t="s">
        <v>97</v>
      </c>
      <c r="E212" s="339">
        <f>SUM(E213+E217)</f>
        <v>0</v>
      </c>
      <c r="F212" s="339">
        <f>SUM(F213+F217)</f>
        <v>24060</v>
      </c>
      <c r="G212" s="339">
        <f>SUM(G213+G217)</f>
        <v>0</v>
      </c>
      <c r="H212" s="339">
        <f>SUM(H213+H217)</f>
        <v>23810.260000000002</v>
      </c>
      <c r="I212" s="327" t="e">
        <f t="shared" si="56"/>
        <v>#DIV/0!</v>
      </c>
      <c r="J212" s="447">
        <f t="shared" si="75"/>
        <v>98.962011637572743</v>
      </c>
    </row>
    <row r="213" spans="1:10" x14ac:dyDescent="0.25">
      <c r="A213" s="537">
        <v>3</v>
      </c>
      <c r="B213" s="538"/>
      <c r="C213" s="539"/>
      <c r="D213" s="389" t="s">
        <v>7</v>
      </c>
      <c r="E213" s="375">
        <f>SUM(E214)</f>
        <v>0</v>
      </c>
      <c r="F213" s="375">
        <f>SUM(F214)</f>
        <v>14560</v>
      </c>
      <c r="G213" s="375">
        <f>SUM(G214)</f>
        <v>0</v>
      </c>
      <c r="H213" s="375">
        <f>SUM(H214)</f>
        <v>14553.43</v>
      </c>
      <c r="I213" s="376" t="e">
        <f t="shared" si="56"/>
        <v>#DIV/0!</v>
      </c>
      <c r="J213" s="452">
        <f t="shared" si="75"/>
        <v>99.954876373626377</v>
      </c>
    </row>
    <row r="214" spans="1:10" ht="38.25" x14ac:dyDescent="0.25">
      <c r="A214" s="540">
        <v>37</v>
      </c>
      <c r="B214" s="541"/>
      <c r="C214" s="542"/>
      <c r="D214" s="395" t="s">
        <v>48</v>
      </c>
      <c r="E214" s="365">
        <f>SUM(E215)</f>
        <v>0</v>
      </c>
      <c r="F214" s="365">
        <f t="shared" ref="F214:H214" si="76">SUM(F215)</f>
        <v>14560</v>
      </c>
      <c r="G214" s="365">
        <f t="shared" si="76"/>
        <v>0</v>
      </c>
      <c r="H214" s="365">
        <f t="shared" si="76"/>
        <v>14553.43</v>
      </c>
      <c r="I214" s="397" t="e">
        <f t="shared" si="56"/>
        <v>#DIV/0!</v>
      </c>
      <c r="J214" s="449">
        <f t="shared" si="75"/>
        <v>99.954876373626377</v>
      </c>
    </row>
    <row r="215" spans="1:10" s="135" customFormat="1" ht="25.5" x14ac:dyDescent="0.25">
      <c r="A215" s="281">
        <v>372</v>
      </c>
      <c r="B215" s="282"/>
      <c r="C215" s="283"/>
      <c r="D215" s="228" t="s">
        <v>238</v>
      </c>
      <c r="E215" s="341">
        <f>SUM(E216)</f>
        <v>0</v>
      </c>
      <c r="F215" s="342">
        <v>14560</v>
      </c>
      <c r="G215" s="342">
        <f t="shared" ref="G215:H215" si="77">SUM(G216)</f>
        <v>0</v>
      </c>
      <c r="H215" s="342">
        <f t="shared" si="77"/>
        <v>14553.43</v>
      </c>
      <c r="I215" s="328" t="e">
        <f t="shared" si="56"/>
        <v>#DIV/0!</v>
      </c>
      <c r="J215" s="450">
        <f t="shared" si="75"/>
        <v>99.954876373626377</v>
      </c>
    </row>
    <row r="216" spans="1:10" s="135" customFormat="1" ht="25.5" x14ac:dyDescent="0.25">
      <c r="A216" s="284">
        <v>3722</v>
      </c>
      <c r="B216" s="285"/>
      <c r="C216" s="286"/>
      <c r="D216" s="229" t="s">
        <v>243</v>
      </c>
      <c r="E216" s="342"/>
      <c r="F216" s="342"/>
      <c r="G216" s="342"/>
      <c r="H216" s="342">
        <v>14553.43</v>
      </c>
      <c r="I216" s="98" t="e">
        <f t="shared" si="56"/>
        <v>#DIV/0!</v>
      </c>
      <c r="J216" s="451" t="e">
        <f t="shared" si="75"/>
        <v>#DIV/0!</v>
      </c>
    </row>
    <row r="217" spans="1:10" ht="25.5" x14ac:dyDescent="0.25">
      <c r="A217" s="537">
        <v>4</v>
      </c>
      <c r="B217" s="538"/>
      <c r="C217" s="539"/>
      <c r="D217" s="389" t="s">
        <v>9</v>
      </c>
      <c r="E217" s="375">
        <f>SUM(E218)</f>
        <v>0</v>
      </c>
      <c r="F217" s="375">
        <f t="shared" ref="F217:H219" si="78">SUM(F218)</f>
        <v>9500</v>
      </c>
      <c r="G217" s="375">
        <f t="shared" si="78"/>
        <v>0</v>
      </c>
      <c r="H217" s="375">
        <f t="shared" si="78"/>
        <v>9256.83</v>
      </c>
      <c r="I217" s="376" t="e">
        <f t="shared" si="56"/>
        <v>#DIV/0!</v>
      </c>
      <c r="J217" s="452">
        <f t="shared" si="75"/>
        <v>97.440315789473686</v>
      </c>
    </row>
    <row r="218" spans="1:10" ht="25.5" x14ac:dyDescent="0.25">
      <c r="A218" s="540">
        <v>42</v>
      </c>
      <c r="B218" s="541"/>
      <c r="C218" s="542"/>
      <c r="D218" s="405" t="s">
        <v>23</v>
      </c>
      <c r="E218" s="365">
        <f>SUM(E219)</f>
        <v>0</v>
      </c>
      <c r="F218" s="365">
        <f t="shared" si="78"/>
        <v>9500</v>
      </c>
      <c r="G218" s="365">
        <f t="shared" si="78"/>
        <v>0</v>
      </c>
      <c r="H218" s="365">
        <f t="shared" si="78"/>
        <v>9256.83</v>
      </c>
      <c r="I218" s="397" t="e">
        <f t="shared" si="56"/>
        <v>#DIV/0!</v>
      </c>
      <c r="J218" s="449">
        <f t="shared" si="75"/>
        <v>97.440315789473686</v>
      </c>
    </row>
    <row r="219" spans="1:10" s="135" customFormat="1" ht="25.5" x14ac:dyDescent="0.25">
      <c r="A219" s="281">
        <v>424</v>
      </c>
      <c r="B219" s="282"/>
      <c r="C219" s="283"/>
      <c r="D219" s="74" t="s">
        <v>210</v>
      </c>
      <c r="E219" s="341">
        <f>SUM(E220)</f>
        <v>0</v>
      </c>
      <c r="F219" s="342">
        <v>9500</v>
      </c>
      <c r="G219" s="342">
        <f t="shared" si="78"/>
        <v>0</v>
      </c>
      <c r="H219" s="342">
        <v>9256.83</v>
      </c>
      <c r="I219" s="328" t="e">
        <f t="shared" si="56"/>
        <v>#DIV/0!</v>
      </c>
      <c r="J219" s="450">
        <f t="shared" si="75"/>
        <v>97.440315789473686</v>
      </c>
    </row>
    <row r="220" spans="1:10" s="135" customFormat="1" x14ac:dyDescent="0.25">
      <c r="A220" s="284">
        <v>4241</v>
      </c>
      <c r="B220" s="285"/>
      <c r="C220" s="286"/>
      <c r="D220" s="26" t="s">
        <v>211</v>
      </c>
      <c r="E220" s="342"/>
      <c r="F220" s="342"/>
      <c r="G220" s="342"/>
      <c r="H220" s="342">
        <v>2775.06</v>
      </c>
      <c r="I220" s="98" t="e">
        <f t="shared" si="56"/>
        <v>#DIV/0!</v>
      </c>
      <c r="J220" s="451" t="e">
        <f t="shared" si="75"/>
        <v>#DIV/0!</v>
      </c>
    </row>
    <row r="221" spans="1:10" x14ac:dyDescent="0.25">
      <c r="A221" s="528" t="s">
        <v>94</v>
      </c>
      <c r="B221" s="529"/>
      <c r="C221" s="530"/>
      <c r="D221" s="72" t="s">
        <v>98</v>
      </c>
      <c r="E221" s="345">
        <f>SUM(E222)</f>
        <v>0</v>
      </c>
      <c r="F221" s="338">
        <v>0</v>
      </c>
      <c r="G221" s="338">
        <v>0</v>
      </c>
      <c r="H221" s="345">
        <f>SUM(H222)</f>
        <v>0</v>
      </c>
      <c r="I221" s="326" t="e">
        <f t="shared" ref="I221:I296" si="79">SUM(H221/E221*100)</f>
        <v>#DIV/0!</v>
      </c>
      <c r="J221" s="446" t="e">
        <f t="shared" si="75"/>
        <v>#DIV/0!</v>
      </c>
    </row>
    <row r="222" spans="1:10" ht="25.5" x14ac:dyDescent="0.25">
      <c r="A222" s="561" t="s">
        <v>77</v>
      </c>
      <c r="B222" s="561"/>
      <c r="C222" s="561"/>
      <c r="D222" s="298" t="s">
        <v>97</v>
      </c>
      <c r="E222" s="339">
        <f>SUM(E223+E227)</f>
        <v>0</v>
      </c>
      <c r="F222" s="339">
        <v>0</v>
      </c>
      <c r="G222" s="339">
        <v>0</v>
      </c>
      <c r="H222" s="339">
        <f>SUM(H223+H227)</f>
        <v>0</v>
      </c>
      <c r="I222" s="327" t="e">
        <f t="shared" si="79"/>
        <v>#DIV/0!</v>
      </c>
      <c r="J222" s="447" t="e">
        <f t="shared" si="75"/>
        <v>#DIV/0!</v>
      </c>
    </row>
    <row r="223" spans="1:10" x14ac:dyDescent="0.25">
      <c r="A223" s="566">
        <v>3</v>
      </c>
      <c r="B223" s="566"/>
      <c r="C223" s="566"/>
      <c r="D223" s="389" t="s">
        <v>7</v>
      </c>
      <c r="E223" s="375">
        <f>SUM(E224)</f>
        <v>0</v>
      </c>
      <c r="F223" s="375">
        <v>0</v>
      </c>
      <c r="G223" s="375">
        <v>0</v>
      </c>
      <c r="H223" s="375">
        <f t="shared" ref="F223:H223" si="80">SUM(H224)</f>
        <v>0</v>
      </c>
      <c r="I223" s="376" t="e">
        <f t="shared" si="79"/>
        <v>#DIV/0!</v>
      </c>
      <c r="J223" s="452" t="e">
        <f t="shared" si="75"/>
        <v>#DIV/0!</v>
      </c>
    </row>
    <row r="224" spans="1:10" x14ac:dyDescent="0.25">
      <c r="A224" s="308">
        <v>32</v>
      </c>
      <c r="B224" s="406"/>
      <c r="C224" s="407"/>
      <c r="D224" s="404" t="s">
        <v>16</v>
      </c>
      <c r="E224" s="365">
        <f>SUM(H225)</f>
        <v>0</v>
      </c>
      <c r="F224" s="365">
        <v>0</v>
      </c>
      <c r="G224" s="365">
        <v>0</v>
      </c>
      <c r="H224" s="365">
        <f t="shared" ref="F224:H224" si="81">SUM(K225)</f>
        <v>0</v>
      </c>
      <c r="I224" s="397" t="e">
        <f t="shared" si="79"/>
        <v>#DIV/0!</v>
      </c>
      <c r="J224" s="449" t="e">
        <f t="shared" si="75"/>
        <v>#DIV/0!</v>
      </c>
    </row>
    <row r="225" spans="1:10" s="135" customFormat="1" x14ac:dyDescent="0.25">
      <c r="A225" s="305">
        <v>322</v>
      </c>
      <c r="B225" s="306"/>
      <c r="C225" s="307"/>
      <c r="D225" s="221" t="s">
        <v>175</v>
      </c>
      <c r="E225" s="350">
        <f>SUM(E226)</f>
        <v>0</v>
      </c>
      <c r="F225" s="358">
        <f t="shared" ref="F225:H225" si="82">SUM(F226)</f>
        <v>0</v>
      </c>
      <c r="G225" s="358">
        <f t="shared" si="82"/>
        <v>0</v>
      </c>
      <c r="H225" s="358">
        <f t="shared" si="82"/>
        <v>0</v>
      </c>
      <c r="I225" s="328" t="e">
        <f>SUM(#REF!/H225*100)</f>
        <v>#REF!</v>
      </c>
      <c r="J225" s="450" t="e">
        <f t="shared" si="75"/>
        <v>#DIV/0!</v>
      </c>
    </row>
    <row r="226" spans="1:10" s="135" customFormat="1" ht="25.5" x14ac:dyDescent="0.25">
      <c r="A226" s="302">
        <v>3221</v>
      </c>
      <c r="B226" s="303"/>
      <c r="C226" s="304"/>
      <c r="D226" s="301" t="s">
        <v>228</v>
      </c>
      <c r="E226" s="342"/>
      <c r="F226" s="342"/>
      <c r="G226" s="342"/>
      <c r="H226" s="342"/>
      <c r="I226" s="98" t="e">
        <f t="shared" si="79"/>
        <v>#DIV/0!</v>
      </c>
      <c r="J226" s="451" t="e">
        <f t="shared" si="75"/>
        <v>#DIV/0!</v>
      </c>
    </row>
    <row r="227" spans="1:10" ht="25.5" x14ac:dyDescent="0.25">
      <c r="A227" s="390">
        <v>4</v>
      </c>
      <c r="B227" s="391"/>
      <c r="C227" s="392"/>
      <c r="D227" s="384" t="s">
        <v>9</v>
      </c>
      <c r="E227" s="375">
        <f>SUM(E228)</f>
        <v>0</v>
      </c>
      <c r="F227" s="375">
        <f t="shared" ref="F227:H229" si="83">SUM(F228)</f>
        <v>0</v>
      </c>
      <c r="G227" s="375">
        <f t="shared" si="83"/>
        <v>0</v>
      </c>
      <c r="H227" s="375">
        <f t="shared" si="83"/>
        <v>0</v>
      </c>
      <c r="I227" s="376" t="e">
        <f t="shared" si="79"/>
        <v>#DIV/0!</v>
      </c>
      <c r="J227" s="452" t="e">
        <f t="shared" si="75"/>
        <v>#DIV/0!</v>
      </c>
    </row>
    <row r="228" spans="1:10" s="135" customFormat="1" ht="25.5" x14ac:dyDescent="0.25">
      <c r="A228" s="317">
        <v>42</v>
      </c>
      <c r="B228" s="318"/>
      <c r="C228" s="319"/>
      <c r="D228" s="221" t="s">
        <v>23</v>
      </c>
      <c r="E228" s="340">
        <f>SUM(E229)</f>
        <v>0</v>
      </c>
      <c r="F228" s="342">
        <f t="shared" si="83"/>
        <v>0</v>
      </c>
      <c r="G228" s="342">
        <f t="shared" si="83"/>
        <v>0</v>
      </c>
      <c r="H228" s="342">
        <f t="shared" si="83"/>
        <v>0</v>
      </c>
      <c r="I228" s="324" t="e">
        <f t="shared" si="79"/>
        <v>#DIV/0!</v>
      </c>
      <c r="J228" s="453" t="e">
        <f t="shared" si="75"/>
        <v>#DIV/0!</v>
      </c>
    </row>
    <row r="229" spans="1:10" x14ac:dyDescent="0.25">
      <c r="A229" s="567">
        <v>422</v>
      </c>
      <c r="B229" s="567"/>
      <c r="C229" s="567"/>
      <c r="D229" s="74" t="s">
        <v>239</v>
      </c>
      <c r="E229" s="341">
        <f>SUM(E230)</f>
        <v>0</v>
      </c>
      <c r="F229" s="342">
        <f t="shared" si="83"/>
        <v>0</v>
      </c>
      <c r="G229" s="342">
        <f t="shared" si="83"/>
        <v>0</v>
      </c>
      <c r="H229" s="342">
        <f t="shared" si="83"/>
        <v>0</v>
      </c>
      <c r="I229" s="328" t="e">
        <f t="shared" si="79"/>
        <v>#DIV/0!</v>
      </c>
      <c r="J229" s="450" t="e">
        <f t="shared" si="75"/>
        <v>#DIV/0!</v>
      </c>
    </row>
    <row r="230" spans="1:10" s="135" customFormat="1" x14ac:dyDescent="0.25">
      <c r="A230" s="288">
        <v>4221</v>
      </c>
      <c r="B230" s="289"/>
      <c r="C230" s="290"/>
      <c r="D230" s="296" t="s">
        <v>230</v>
      </c>
      <c r="E230" s="342"/>
      <c r="F230" s="342"/>
      <c r="G230" s="351"/>
      <c r="H230" s="342"/>
      <c r="I230" s="98" t="e">
        <f t="shared" si="79"/>
        <v>#DIV/0!</v>
      </c>
      <c r="J230" s="451" t="e">
        <f t="shared" si="75"/>
        <v>#DIV/0!</v>
      </c>
    </row>
    <row r="231" spans="1:10" ht="25.5" x14ac:dyDescent="0.25">
      <c r="A231" s="568" t="s">
        <v>95</v>
      </c>
      <c r="B231" s="568"/>
      <c r="C231" s="568"/>
      <c r="D231" s="72" t="s">
        <v>100</v>
      </c>
      <c r="E231" s="345">
        <f>SUM(E232+E243+E257)</f>
        <v>0</v>
      </c>
      <c r="F231" s="345">
        <f>SUM(F232+F243+F241+F257)</f>
        <v>5800</v>
      </c>
      <c r="G231" s="345">
        <f>SUM(G232+G243+G257)</f>
        <v>0</v>
      </c>
      <c r="H231" s="345">
        <v>4200.47</v>
      </c>
      <c r="I231" s="326" t="e">
        <f t="shared" si="79"/>
        <v>#DIV/0!</v>
      </c>
      <c r="J231" s="446">
        <f t="shared" si="75"/>
        <v>72.421896551724146</v>
      </c>
    </row>
    <row r="232" spans="1:10" ht="25.5" x14ac:dyDescent="0.25">
      <c r="A232" s="561" t="s">
        <v>101</v>
      </c>
      <c r="B232" s="561"/>
      <c r="C232" s="561"/>
      <c r="D232" s="298" t="s">
        <v>102</v>
      </c>
      <c r="E232" s="339">
        <f t="shared" ref="E232:H233" si="84">SUM(E233)</f>
        <v>0</v>
      </c>
      <c r="F232" s="339">
        <f t="shared" si="84"/>
        <v>5000</v>
      </c>
      <c r="G232" s="339">
        <f t="shared" si="84"/>
        <v>0</v>
      </c>
      <c r="H232" s="339">
        <f t="shared" si="84"/>
        <v>4200.47</v>
      </c>
      <c r="I232" s="327" t="e">
        <f t="shared" si="79"/>
        <v>#DIV/0!</v>
      </c>
      <c r="J232" s="447">
        <f t="shared" si="75"/>
        <v>84.009399999999999</v>
      </c>
    </row>
    <row r="233" spans="1:10" x14ac:dyDescent="0.25">
      <c r="A233" s="562">
        <v>3</v>
      </c>
      <c r="B233" s="562"/>
      <c r="C233" s="562"/>
      <c r="D233" s="389" t="s">
        <v>7</v>
      </c>
      <c r="E233" s="375">
        <f t="shared" si="84"/>
        <v>0</v>
      </c>
      <c r="F233" s="375">
        <f t="shared" si="84"/>
        <v>5000</v>
      </c>
      <c r="G233" s="375">
        <f t="shared" si="84"/>
        <v>0</v>
      </c>
      <c r="H233" s="375">
        <f>SUM(H234)</f>
        <v>4200.47</v>
      </c>
      <c r="I233" s="376" t="e">
        <f t="shared" si="79"/>
        <v>#DIV/0!</v>
      </c>
      <c r="J233" s="452">
        <f t="shared" si="75"/>
        <v>84.009399999999999</v>
      </c>
    </row>
    <row r="234" spans="1:10" x14ac:dyDescent="0.25">
      <c r="A234" s="563">
        <v>32</v>
      </c>
      <c r="B234" s="563"/>
      <c r="C234" s="563"/>
      <c r="D234" s="395" t="s">
        <v>16</v>
      </c>
      <c r="E234" s="365">
        <f>SUM(E237+E239)</f>
        <v>0</v>
      </c>
      <c r="F234" s="365">
        <f>F235+F236+F237+F239</f>
        <v>5000</v>
      </c>
      <c r="G234" s="365">
        <f t="shared" ref="G234" si="85">SUM(G237+G239)</f>
        <v>0</v>
      </c>
      <c r="H234" s="365">
        <v>4200.47</v>
      </c>
      <c r="I234" s="397" t="e">
        <f t="shared" si="79"/>
        <v>#DIV/0!</v>
      </c>
      <c r="J234" s="449">
        <f t="shared" si="75"/>
        <v>84.009399999999999</v>
      </c>
    </row>
    <row r="235" spans="1:10" s="135" customFormat="1" x14ac:dyDescent="0.25">
      <c r="A235" s="494">
        <v>321</v>
      </c>
      <c r="B235" s="495"/>
      <c r="C235" s="496"/>
      <c r="D235" s="301" t="s">
        <v>171</v>
      </c>
      <c r="E235" s="342"/>
      <c r="F235" s="342">
        <v>500</v>
      </c>
      <c r="G235" s="342"/>
      <c r="H235" s="342"/>
      <c r="I235" s="98"/>
      <c r="J235" s="451">
        <f t="shared" si="75"/>
        <v>0</v>
      </c>
    </row>
    <row r="236" spans="1:10" s="135" customFormat="1" x14ac:dyDescent="0.25">
      <c r="A236" s="424">
        <v>322</v>
      </c>
      <c r="B236" s="425"/>
      <c r="C236" s="426"/>
      <c r="D236" s="301" t="s">
        <v>175</v>
      </c>
      <c r="E236" s="342"/>
      <c r="F236" s="342"/>
      <c r="G236" s="342"/>
      <c r="H236" s="342"/>
      <c r="I236" s="98"/>
      <c r="J236" s="451" t="e">
        <f t="shared" si="75"/>
        <v>#DIV/0!</v>
      </c>
    </row>
    <row r="237" spans="1:10" s="135" customFormat="1" x14ac:dyDescent="0.25">
      <c r="A237" s="288">
        <v>323</v>
      </c>
      <c r="B237" s="289"/>
      <c r="C237" s="290"/>
      <c r="D237" s="301" t="s">
        <v>182</v>
      </c>
      <c r="E237" s="342">
        <f>SUM(E238)</f>
        <v>0</v>
      </c>
      <c r="F237" s="342">
        <v>4500</v>
      </c>
      <c r="G237" s="342">
        <f t="shared" ref="G237" si="86">SUM(G238)</f>
        <v>0</v>
      </c>
      <c r="H237" s="342">
        <v>3146.57</v>
      </c>
      <c r="I237" s="328" t="e">
        <f t="shared" si="79"/>
        <v>#DIV/0!</v>
      </c>
      <c r="J237" s="450">
        <f t="shared" si="75"/>
        <v>69.923777777777786</v>
      </c>
    </row>
    <row r="238" spans="1:10" s="135" customFormat="1" x14ac:dyDescent="0.25">
      <c r="A238" s="309">
        <v>3231</v>
      </c>
      <c r="B238" s="310"/>
      <c r="C238" s="311"/>
      <c r="D238" s="320" t="s">
        <v>231</v>
      </c>
      <c r="E238" s="342"/>
      <c r="F238" s="342"/>
      <c r="G238" s="351"/>
      <c r="H238" s="342"/>
      <c r="I238" s="98" t="e">
        <f t="shared" si="79"/>
        <v>#DIV/0!</v>
      </c>
      <c r="J238" s="451" t="e">
        <f t="shared" si="75"/>
        <v>#DIV/0!</v>
      </c>
    </row>
    <row r="239" spans="1:10" s="135" customFormat="1" ht="25.5" x14ac:dyDescent="0.25">
      <c r="A239" s="309">
        <v>329</v>
      </c>
      <c r="B239" s="310"/>
      <c r="C239" s="310"/>
      <c r="D239" s="49" t="s">
        <v>192</v>
      </c>
      <c r="E239" s="359">
        <f>SUM(E240)</f>
        <v>0</v>
      </c>
      <c r="F239" s="359"/>
      <c r="G239" s="359">
        <f>SUM(G240)</f>
        <v>0</v>
      </c>
      <c r="H239" s="359"/>
      <c r="I239" s="328" t="e">
        <f t="shared" si="79"/>
        <v>#DIV/0!</v>
      </c>
      <c r="J239" s="450" t="e">
        <f t="shared" si="75"/>
        <v>#DIV/0!</v>
      </c>
    </row>
    <row r="240" spans="1:10" s="135" customFormat="1" x14ac:dyDescent="0.25">
      <c r="A240" s="309">
        <v>381</v>
      </c>
      <c r="B240" s="310"/>
      <c r="C240" s="311"/>
      <c r="D240" s="331" t="s">
        <v>158</v>
      </c>
      <c r="E240" s="342"/>
      <c r="F240" s="342"/>
      <c r="G240" s="351"/>
      <c r="H240" s="342">
        <v>1053.9000000000001</v>
      </c>
      <c r="I240" s="98" t="e">
        <f t="shared" si="79"/>
        <v>#DIV/0!</v>
      </c>
      <c r="J240" s="451" t="e">
        <f t="shared" si="75"/>
        <v>#DIV/0!</v>
      </c>
    </row>
    <row r="241" spans="1:10" s="135" customFormat="1" ht="38.25" x14ac:dyDescent="0.25">
      <c r="A241" s="569" t="s">
        <v>258</v>
      </c>
      <c r="B241" s="570"/>
      <c r="C241" s="571"/>
      <c r="D241" s="427" t="s">
        <v>259</v>
      </c>
      <c r="E241" s="339"/>
      <c r="F241" s="339">
        <f>F242</f>
        <v>0</v>
      </c>
      <c r="G241" s="353"/>
      <c r="H241" s="339">
        <f>H242</f>
        <v>679.67</v>
      </c>
      <c r="I241" s="327"/>
      <c r="J241" s="447" t="e">
        <f t="shared" si="75"/>
        <v>#DIV/0!</v>
      </c>
    </row>
    <row r="242" spans="1:10" s="135" customFormat="1" x14ac:dyDescent="0.25">
      <c r="A242" s="494">
        <v>321</v>
      </c>
      <c r="B242" s="495"/>
      <c r="C242" s="496"/>
      <c r="D242" s="331" t="s">
        <v>171</v>
      </c>
      <c r="E242" s="342"/>
      <c r="F242" s="342"/>
      <c r="G242" s="351"/>
      <c r="H242" s="342">
        <v>679.67</v>
      </c>
      <c r="I242" s="98"/>
      <c r="J242" s="451" t="e">
        <f t="shared" si="75"/>
        <v>#DIV/0!</v>
      </c>
    </row>
    <row r="243" spans="1:10" x14ac:dyDescent="0.25">
      <c r="A243" s="564" t="s">
        <v>103</v>
      </c>
      <c r="B243" s="564"/>
      <c r="C243" s="564"/>
      <c r="D243" s="298" t="s">
        <v>104</v>
      </c>
      <c r="E243" s="339">
        <f>SUM(E244+E253)</f>
        <v>0</v>
      </c>
      <c r="F243" s="339">
        <f t="shared" ref="F243:H243" si="87">SUM(F244+F253)</f>
        <v>800</v>
      </c>
      <c r="G243" s="339">
        <f t="shared" si="87"/>
        <v>0</v>
      </c>
      <c r="H243" s="339">
        <f t="shared" si="87"/>
        <v>0</v>
      </c>
      <c r="I243" s="327" t="e">
        <f t="shared" si="79"/>
        <v>#DIV/0!</v>
      </c>
      <c r="J243" s="447">
        <f t="shared" si="75"/>
        <v>0</v>
      </c>
    </row>
    <row r="244" spans="1:10" x14ac:dyDescent="0.25">
      <c r="A244" s="390">
        <v>3</v>
      </c>
      <c r="B244" s="391"/>
      <c r="C244" s="392"/>
      <c r="D244" s="384" t="s">
        <v>7</v>
      </c>
      <c r="E244" s="375">
        <f>SUM(E245)</f>
        <v>0</v>
      </c>
      <c r="F244" s="375">
        <f t="shared" ref="F244:H244" si="88">SUM(F245)</f>
        <v>400</v>
      </c>
      <c r="G244" s="375">
        <f t="shared" si="88"/>
        <v>0</v>
      </c>
      <c r="H244" s="375">
        <f t="shared" si="88"/>
        <v>0</v>
      </c>
      <c r="I244" s="376" t="e">
        <f t="shared" si="79"/>
        <v>#DIV/0!</v>
      </c>
      <c r="J244" s="452">
        <f t="shared" si="75"/>
        <v>0</v>
      </c>
    </row>
    <row r="245" spans="1:10" s="135" customFormat="1" x14ac:dyDescent="0.25">
      <c r="A245" s="299">
        <v>32</v>
      </c>
      <c r="B245" s="402"/>
      <c r="C245" s="403"/>
      <c r="D245" s="404" t="s">
        <v>16</v>
      </c>
      <c r="E245" s="365">
        <f>SUM(E246+E248+E251)</f>
        <v>0</v>
      </c>
      <c r="F245" s="365">
        <f t="shared" ref="F245:H245" si="89">SUM(F246+F248+F251)</f>
        <v>400</v>
      </c>
      <c r="G245" s="365">
        <f t="shared" si="89"/>
        <v>0</v>
      </c>
      <c r="H245" s="365">
        <f t="shared" si="89"/>
        <v>0</v>
      </c>
      <c r="I245" s="397" t="e">
        <f t="shared" si="79"/>
        <v>#DIV/0!</v>
      </c>
      <c r="J245" s="449">
        <f t="shared" si="75"/>
        <v>0</v>
      </c>
    </row>
    <row r="246" spans="1:10" x14ac:dyDescent="0.25">
      <c r="A246" s="281">
        <v>321</v>
      </c>
      <c r="B246" s="282"/>
      <c r="C246" s="283"/>
      <c r="D246" s="313" t="s">
        <v>171</v>
      </c>
      <c r="E246" s="341">
        <f>SUM(E247)</f>
        <v>0</v>
      </c>
      <c r="F246" s="342"/>
      <c r="G246" s="342">
        <f t="shared" ref="G246:H246" si="90">SUM(G247)</f>
        <v>0</v>
      </c>
      <c r="H246" s="342">
        <f t="shared" si="90"/>
        <v>0</v>
      </c>
      <c r="I246" s="328" t="e">
        <f t="shared" si="79"/>
        <v>#DIV/0!</v>
      </c>
      <c r="J246" s="450" t="e">
        <f t="shared" si="75"/>
        <v>#DIV/0!</v>
      </c>
    </row>
    <row r="247" spans="1:10" s="135" customFormat="1" x14ac:dyDescent="0.25">
      <c r="A247" s="309">
        <v>3211</v>
      </c>
      <c r="B247" s="310"/>
      <c r="C247" s="311"/>
      <c r="D247" s="301" t="s">
        <v>172</v>
      </c>
      <c r="E247" s="342"/>
      <c r="F247" s="342"/>
      <c r="G247" s="351"/>
      <c r="H247" s="342"/>
      <c r="I247" s="98" t="e">
        <f t="shared" si="79"/>
        <v>#DIV/0!</v>
      </c>
      <c r="J247" s="451" t="e">
        <f t="shared" si="75"/>
        <v>#DIV/0!</v>
      </c>
    </row>
    <row r="248" spans="1:10" s="135" customFormat="1" x14ac:dyDescent="0.25">
      <c r="A248" s="314">
        <v>322</v>
      </c>
      <c r="B248" s="315"/>
      <c r="C248" s="316"/>
      <c r="D248" s="313" t="s">
        <v>175</v>
      </c>
      <c r="E248" s="341">
        <f>SUM(E249+E250)</f>
        <v>0</v>
      </c>
      <c r="F248" s="342"/>
      <c r="G248" s="342">
        <f t="shared" ref="G248:H248" si="91">SUM(G249+G250)</f>
        <v>0</v>
      </c>
      <c r="H248" s="342">
        <f t="shared" si="91"/>
        <v>0</v>
      </c>
      <c r="I248" s="328" t="e">
        <f t="shared" si="79"/>
        <v>#DIV/0!</v>
      </c>
      <c r="J248" s="450" t="e">
        <f t="shared" si="75"/>
        <v>#DIV/0!</v>
      </c>
    </row>
    <row r="249" spans="1:10" s="135" customFormat="1" ht="25.5" x14ac:dyDescent="0.25">
      <c r="A249" s="309">
        <v>3221</v>
      </c>
      <c r="B249" s="310"/>
      <c r="C249" s="311"/>
      <c r="D249" s="301" t="s">
        <v>228</v>
      </c>
      <c r="E249" s="342"/>
      <c r="F249" s="342"/>
      <c r="G249" s="351"/>
      <c r="H249" s="342"/>
      <c r="I249" s="98" t="e">
        <f t="shared" si="79"/>
        <v>#DIV/0!</v>
      </c>
      <c r="J249" s="451" t="e">
        <f t="shared" si="75"/>
        <v>#DIV/0!</v>
      </c>
    </row>
    <row r="250" spans="1:10" s="135" customFormat="1" x14ac:dyDescent="0.25">
      <c r="A250" s="309">
        <v>3225</v>
      </c>
      <c r="B250" s="310"/>
      <c r="C250" s="311"/>
      <c r="D250" s="301" t="s">
        <v>229</v>
      </c>
      <c r="E250" s="342"/>
      <c r="F250" s="342"/>
      <c r="G250" s="351"/>
      <c r="H250" s="342"/>
      <c r="I250" s="98" t="e">
        <f t="shared" si="79"/>
        <v>#DIV/0!</v>
      </c>
      <c r="J250" s="451" t="e">
        <f t="shared" si="75"/>
        <v>#DIV/0!</v>
      </c>
    </row>
    <row r="251" spans="1:10" s="135" customFormat="1" x14ac:dyDescent="0.25">
      <c r="A251" s="314">
        <v>323</v>
      </c>
      <c r="B251" s="315"/>
      <c r="C251" s="316"/>
      <c r="D251" s="313" t="s">
        <v>182</v>
      </c>
      <c r="E251" s="341">
        <f>SUM(E252)</f>
        <v>0</v>
      </c>
      <c r="F251" s="342">
        <v>400</v>
      </c>
      <c r="G251" s="342">
        <f t="shared" ref="G251:H251" si="92">SUM(G252)</f>
        <v>0</v>
      </c>
      <c r="H251" s="342">
        <f t="shared" si="92"/>
        <v>0</v>
      </c>
      <c r="I251" s="328" t="e">
        <f t="shared" si="79"/>
        <v>#DIV/0!</v>
      </c>
      <c r="J251" s="450">
        <f t="shared" si="75"/>
        <v>0</v>
      </c>
    </row>
    <row r="252" spans="1:10" s="135" customFormat="1" x14ac:dyDescent="0.25">
      <c r="A252" s="309">
        <v>3239</v>
      </c>
      <c r="B252" s="310"/>
      <c r="C252" s="311"/>
      <c r="D252" s="301" t="s">
        <v>191</v>
      </c>
      <c r="E252" s="342"/>
      <c r="F252" s="342"/>
      <c r="G252" s="351"/>
      <c r="H252" s="342"/>
      <c r="I252" s="98" t="e">
        <f t="shared" si="79"/>
        <v>#DIV/0!</v>
      </c>
      <c r="J252" s="451" t="e">
        <f t="shared" si="75"/>
        <v>#DIV/0!</v>
      </c>
    </row>
    <row r="253" spans="1:10" ht="25.5" x14ac:dyDescent="0.25">
      <c r="A253" s="565">
        <v>4</v>
      </c>
      <c r="B253" s="565"/>
      <c r="C253" s="565"/>
      <c r="D253" s="389" t="s">
        <v>9</v>
      </c>
      <c r="E253" s="375">
        <f>SUM(E254)</f>
        <v>0</v>
      </c>
      <c r="F253" s="375">
        <f t="shared" ref="F253:H255" si="93">SUM(F254)</f>
        <v>400</v>
      </c>
      <c r="G253" s="375">
        <f t="shared" si="93"/>
        <v>0</v>
      </c>
      <c r="H253" s="375">
        <f t="shared" si="93"/>
        <v>0</v>
      </c>
      <c r="I253" s="376" t="e">
        <f t="shared" si="79"/>
        <v>#DIV/0!</v>
      </c>
      <c r="J253" s="452">
        <f t="shared" si="75"/>
        <v>0</v>
      </c>
    </row>
    <row r="254" spans="1:10" ht="25.5" x14ac:dyDescent="0.25">
      <c r="A254" s="563">
        <v>42</v>
      </c>
      <c r="B254" s="563"/>
      <c r="C254" s="563"/>
      <c r="D254" s="405" t="s">
        <v>23</v>
      </c>
      <c r="E254" s="365">
        <f>SUM(E255)</f>
        <v>0</v>
      </c>
      <c r="F254" s="365">
        <f t="shared" si="93"/>
        <v>400</v>
      </c>
      <c r="G254" s="365">
        <f t="shared" si="93"/>
        <v>0</v>
      </c>
      <c r="H254" s="365">
        <f t="shared" si="93"/>
        <v>0</v>
      </c>
      <c r="I254" s="397" t="e">
        <f t="shared" si="79"/>
        <v>#DIV/0!</v>
      </c>
      <c r="J254" s="449">
        <f t="shared" si="75"/>
        <v>0</v>
      </c>
    </row>
    <row r="255" spans="1:10" s="135" customFormat="1" x14ac:dyDescent="0.25">
      <c r="A255" s="281">
        <v>422</v>
      </c>
      <c r="B255" s="282"/>
      <c r="C255" s="283"/>
      <c r="D255" s="297" t="s">
        <v>239</v>
      </c>
      <c r="E255" s="341">
        <f>SUM(E256)</f>
        <v>0</v>
      </c>
      <c r="F255" s="342">
        <v>400</v>
      </c>
      <c r="G255" s="342">
        <f t="shared" si="93"/>
        <v>0</v>
      </c>
      <c r="H255" s="342">
        <f t="shared" si="93"/>
        <v>0</v>
      </c>
      <c r="I255" s="328" t="e">
        <f t="shared" si="79"/>
        <v>#DIV/0!</v>
      </c>
      <c r="J255" s="450">
        <f t="shared" si="75"/>
        <v>0</v>
      </c>
    </row>
    <row r="256" spans="1:10" s="135" customFormat="1" x14ac:dyDescent="0.25">
      <c r="A256" s="288">
        <v>4221</v>
      </c>
      <c r="B256" s="289"/>
      <c r="C256" s="290"/>
      <c r="D256" s="296" t="s">
        <v>230</v>
      </c>
      <c r="E256" s="342"/>
      <c r="F256" s="342"/>
      <c r="G256" s="351"/>
      <c r="H256" s="342"/>
      <c r="I256" s="98" t="e">
        <f t="shared" si="79"/>
        <v>#DIV/0!</v>
      </c>
      <c r="J256" s="451" t="e">
        <f t="shared" si="75"/>
        <v>#DIV/0!</v>
      </c>
    </row>
    <row r="257" spans="1:12" s="135" customFormat="1" ht="25.5" x14ac:dyDescent="0.25">
      <c r="A257" s="564" t="s">
        <v>247</v>
      </c>
      <c r="B257" s="564"/>
      <c r="C257" s="564"/>
      <c r="D257" s="298" t="s">
        <v>248</v>
      </c>
      <c r="E257" s="339">
        <f>SUM(E258+E267)</f>
        <v>0</v>
      </c>
      <c r="F257" s="339">
        <f t="shared" ref="F257:H257" si="94">SUM(F258+F267)</f>
        <v>0</v>
      </c>
      <c r="G257" s="339">
        <f t="shared" si="94"/>
        <v>0</v>
      </c>
      <c r="H257" s="339">
        <f t="shared" si="94"/>
        <v>0</v>
      </c>
      <c r="I257" s="327" t="e">
        <f t="shared" si="79"/>
        <v>#DIV/0!</v>
      </c>
      <c r="J257" s="447" t="e">
        <f t="shared" si="75"/>
        <v>#DIV/0!</v>
      </c>
    </row>
    <row r="258" spans="1:12" s="135" customFormat="1" x14ac:dyDescent="0.25">
      <c r="A258" s="300">
        <v>3</v>
      </c>
      <c r="B258" s="391"/>
      <c r="C258" s="392"/>
      <c r="D258" s="384" t="s">
        <v>7</v>
      </c>
      <c r="E258" s="375">
        <f>SUM(E259)</f>
        <v>0</v>
      </c>
      <c r="F258" s="375">
        <f t="shared" ref="F258:H258" si="95">SUM(F259)</f>
        <v>0</v>
      </c>
      <c r="G258" s="375">
        <f t="shared" si="95"/>
        <v>0</v>
      </c>
      <c r="H258" s="375">
        <f t="shared" si="95"/>
        <v>0</v>
      </c>
      <c r="I258" s="376" t="e">
        <f t="shared" si="79"/>
        <v>#DIV/0!</v>
      </c>
      <c r="J258" s="452" t="e">
        <f t="shared" si="75"/>
        <v>#DIV/0!</v>
      </c>
    </row>
    <row r="259" spans="1:12" s="135" customFormat="1" x14ac:dyDescent="0.25">
      <c r="A259" s="299">
        <v>32</v>
      </c>
      <c r="B259" s="402"/>
      <c r="C259" s="403"/>
      <c r="D259" s="404" t="s">
        <v>16</v>
      </c>
      <c r="E259" s="365">
        <f>SUM(E260+E262+E264)</f>
        <v>0</v>
      </c>
      <c r="F259" s="365">
        <f t="shared" ref="F259:H259" si="96">SUM(F260+F262+F264)</f>
        <v>0</v>
      </c>
      <c r="G259" s="365">
        <f t="shared" si="96"/>
        <v>0</v>
      </c>
      <c r="H259" s="365">
        <f t="shared" si="96"/>
        <v>0</v>
      </c>
      <c r="I259" s="397" t="e">
        <f t="shared" si="79"/>
        <v>#DIV/0!</v>
      </c>
      <c r="J259" s="449" t="e">
        <f t="shared" si="75"/>
        <v>#DIV/0!</v>
      </c>
    </row>
    <row r="260" spans="1:12" s="135" customFormat="1" x14ac:dyDescent="0.25">
      <c r="A260" s="281">
        <v>321</v>
      </c>
      <c r="B260" s="282"/>
      <c r="C260" s="283"/>
      <c r="D260" s="313" t="s">
        <v>171</v>
      </c>
      <c r="E260" s="341">
        <f>SUM(E261)</f>
        <v>0</v>
      </c>
      <c r="F260" s="342">
        <f t="shared" ref="F260:H260" si="97">SUM(F261)</f>
        <v>0</v>
      </c>
      <c r="G260" s="342">
        <f t="shared" si="97"/>
        <v>0</v>
      </c>
      <c r="H260" s="342">
        <f t="shared" si="97"/>
        <v>0</v>
      </c>
      <c r="I260" s="328" t="e">
        <f t="shared" si="79"/>
        <v>#DIV/0!</v>
      </c>
      <c r="J260" s="450" t="e">
        <f t="shared" si="75"/>
        <v>#DIV/0!</v>
      </c>
    </row>
    <row r="261" spans="1:12" x14ac:dyDescent="0.25">
      <c r="A261" s="309">
        <v>3211</v>
      </c>
      <c r="B261" s="310"/>
      <c r="C261" s="311"/>
      <c r="D261" s="301" t="s">
        <v>172</v>
      </c>
      <c r="E261" s="342"/>
      <c r="F261" s="342"/>
      <c r="G261" s="351"/>
      <c r="H261" s="342"/>
      <c r="I261" s="98" t="e">
        <f t="shared" si="79"/>
        <v>#DIV/0!</v>
      </c>
      <c r="J261" s="451" t="e">
        <f t="shared" si="75"/>
        <v>#DIV/0!</v>
      </c>
    </row>
    <row r="262" spans="1:12" x14ac:dyDescent="0.25">
      <c r="A262" s="314">
        <v>322</v>
      </c>
      <c r="B262" s="315"/>
      <c r="C262" s="316"/>
      <c r="D262" s="313" t="s">
        <v>175</v>
      </c>
      <c r="E262" s="341">
        <f>SUM(E263+E264)</f>
        <v>0</v>
      </c>
      <c r="F262" s="342">
        <f t="shared" ref="F262:H262" si="98">SUM(F263+F264)</f>
        <v>0</v>
      </c>
      <c r="G262" s="342">
        <f t="shared" si="98"/>
        <v>0</v>
      </c>
      <c r="H262" s="342">
        <f t="shared" si="98"/>
        <v>0</v>
      </c>
      <c r="I262" s="328" t="e">
        <f t="shared" si="79"/>
        <v>#DIV/0!</v>
      </c>
      <c r="J262" s="450" t="e">
        <f t="shared" si="75"/>
        <v>#DIV/0!</v>
      </c>
    </row>
    <row r="263" spans="1:12" ht="25.5" x14ac:dyDescent="0.25">
      <c r="A263" s="309">
        <v>3221</v>
      </c>
      <c r="B263" s="310"/>
      <c r="C263" s="311"/>
      <c r="D263" s="301" t="s">
        <v>228</v>
      </c>
      <c r="E263" s="342"/>
      <c r="F263" s="342"/>
      <c r="G263" s="351"/>
      <c r="H263" s="342"/>
      <c r="I263" s="98" t="e">
        <f t="shared" si="79"/>
        <v>#DIV/0!</v>
      </c>
      <c r="J263" s="451" t="e">
        <f t="shared" si="75"/>
        <v>#DIV/0!</v>
      </c>
    </row>
    <row r="264" spans="1:12" x14ac:dyDescent="0.25">
      <c r="A264" s="309">
        <v>3225</v>
      </c>
      <c r="B264" s="310"/>
      <c r="C264" s="311"/>
      <c r="D264" s="301" t="s">
        <v>229</v>
      </c>
      <c r="E264" s="342"/>
      <c r="F264" s="342"/>
      <c r="G264" s="351"/>
      <c r="H264" s="342"/>
      <c r="I264" s="98" t="e">
        <f t="shared" si="79"/>
        <v>#DIV/0!</v>
      </c>
      <c r="J264" s="451" t="e">
        <f t="shared" si="75"/>
        <v>#DIV/0!</v>
      </c>
    </row>
    <row r="265" spans="1:12" x14ac:dyDescent="0.25">
      <c r="A265" s="314">
        <v>323</v>
      </c>
      <c r="B265" s="315"/>
      <c r="C265" s="316"/>
      <c r="D265" s="313" t="s">
        <v>182</v>
      </c>
      <c r="E265" s="352">
        <f>SUM(E266)</f>
        <v>0</v>
      </c>
      <c r="F265" s="360">
        <f t="shared" ref="F265:H265" si="99">SUM(F266)</f>
        <v>0</v>
      </c>
      <c r="G265" s="360">
        <f t="shared" si="99"/>
        <v>0</v>
      </c>
      <c r="H265" s="360">
        <f t="shared" si="99"/>
        <v>0</v>
      </c>
      <c r="I265" s="328" t="e">
        <f>SUM(H265/F265*100)</f>
        <v>#DIV/0!</v>
      </c>
      <c r="J265" s="450" t="e">
        <f t="shared" si="75"/>
        <v>#DIV/0!</v>
      </c>
    </row>
    <row r="266" spans="1:12" x14ac:dyDescent="0.25">
      <c r="A266" s="309">
        <v>3239</v>
      </c>
      <c r="B266" s="310"/>
      <c r="C266" s="311"/>
      <c r="D266" s="301" t="s">
        <v>191</v>
      </c>
      <c r="E266" s="342"/>
      <c r="F266" s="342"/>
      <c r="G266" s="351"/>
      <c r="H266" s="342"/>
      <c r="I266" s="98" t="e">
        <f t="shared" si="79"/>
        <v>#DIV/0!</v>
      </c>
      <c r="J266" s="451" t="e">
        <f t="shared" si="75"/>
        <v>#DIV/0!</v>
      </c>
    </row>
    <row r="267" spans="1:12" ht="25.5" x14ac:dyDescent="0.25">
      <c r="A267" s="565">
        <v>4</v>
      </c>
      <c r="B267" s="565"/>
      <c r="C267" s="565"/>
      <c r="D267" s="389" t="s">
        <v>9</v>
      </c>
      <c r="E267" s="375">
        <f>SUM(E268)</f>
        <v>0</v>
      </c>
      <c r="F267" s="375">
        <f t="shared" ref="F267:H269" si="100">SUM(F268)</f>
        <v>0</v>
      </c>
      <c r="G267" s="375">
        <f t="shared" si="100"/>
        <v>0</v>
      </c>
      <c r="H267" s="375">
        <f t="shared" si="100"/>
        <v>0</v>
      </c>
      <c r="I267" s="376" t="e">
        <f t="shared" si="79"/>
        <v>#DIV/0!</v>
      </c>
      <c r="J267" s="452" t="e">
        <f t="shared" si="75"/>
        <v>#DIV/0!</v>
      </c>
    </row>
    <row r="268" spans="1:12" ht="25.5" x14ac:dyDescent="0.25">
      <c r="A268" s="563">
        <v>42</v>
      </c>
      <c r="B268" s="563"/>
      <c r="C268" s="563"/>
      <c r="D268" s="405" t="s">
        <v>23</v>
      </c>
      <c r="E268" s="365">
        <f>SUM(E269)</f>
        <v>0</v>
      </c>
      <c r="F268" s="365">
        <f t="shared" si="100"/>
        <v>0</v>
      </c>
      <c r="G268" s="365">
        <f t="shared" si="100"/>
        <v>0</v>
      </c>
      <c r="H268" s="365">
        <f t="shared" si="100"/>
        <v>0</v>
      </c>
      <c r="I268" s="397" t="e">
        <f t="shared" si="79"/>
        <v>#DIV/0!</v>
      </c>
      <c r="J268" s="449" t="e">
        <f t="shared" ref="J268:J334" si="101">H268/F268*100</f>
        <v>#DIV/0!</v>
      </c>
    </row>
    <row r="269" spans="1:12" x14ac:dyDescent="0.25">
      <c r="A269" s="281">
        <v>422</v>
      </c>
      <c r="B269" s="282"/>
      <c r="C269" s="283"/>
      <c r="D269" s="297" t="s">
        <v>239</v>
      </c>
      <c r="E269" s="341">
        <f>SUM(E270)</f>
        <v>0</v>
      </c>
      <c r="F269" s="342">
        <f t="shared" si="100"/>
        <v>0</v>
      </c>
      <c r="G269" s="342">
        <f t="shared" si="100"/>
        <v>0</v>
      </c>
      <c r="H269" s="342">
        <f t="shared" si="100"/>
        <v>0</v>
      </c>
      <c r="I269" s="328" t="e">
        <f t="shared" si="79"/>
        <v>#DIV/0!</v>
      </c>
      <c r="J269" s="450" t="e">
        <f t="shared" si="101"/>
        <v>#DIV/0!</v>
      </c>
    </row>
    <row r="270" spans="1:12" x14ac:dyDescent="0.25">
      <c r="A270" s="288">
        <v>4221</v>
      </c>
      <c r="B270" s="289"/>
      <c r="C270" s="290"/>
      <c r="D270" s="296" t="s">
        <v>230</v>
      </c>
      <c r="E270" s="342"/>
      <c r="F270" s="342"/>
      <c r="G270" s="351"/>
      <c r="H270" s="342"/>
      <c r="I270" s="98" t="e">
        <f t="shared" si="79"/>
        <v>#DIV/0!</v>
      </c>
      <c r="J270" s="451" t="e">
        <f t="shared" si="101"/>
        <v>#DIV/0!</v>
      </c>
    </row>
    <row r="271" spans="1:12" ht="25.5" x14ac:dyDescent="0.25">
      <c r="A271" s="568" t="s">
        <v>96</v>
      </c>
      <c r="B271" s="568"/>
      <c r="C271" s="568"/>
      <c r="D271" s="72" t="s">
        <v>105</v>
      </c>
      <c r="E271" s="338">
        <f>SUM(E272+E293)</f>
        <v>0</v>
      </c>
      <c r="F271" s="338">
        <f>SUM(F272+F293)</f>
        <v>30821</v>
      </c>
      <c r="G271" s="338">
        <f>SUM(G272+G293)</f>
        <v>0</v>
      </c>
      <c r="H271" s="338">
        <v>23134.38</v>
      </c>
      <c r="I271" s="326" t="e">
        <f t="shared" si="79"/>
        <v>#DIV/0!</v>
      </c>
      <c r="J271" s="446">
        <f t="shared" si="101"/>
        <v>75.060445799941604</v>
      </c>
    </row>
    <row r="272" spans="1:12" ht="25.5" x14ac:dyDescent="0.25">
      <c r="A272" s="561" t="s">
        <v>106</v>
      </c>
      <c r="B272" s="561"/>
      <c r="C272" s="561"/>
      <c r="D272" s="298" t="s">
        <v>107</v>
      </c>
      <c r="E272" s="339">
        <f>SUM(E275)</f>
        <v>0</v>
      </c>
      <c r="F272" s="339">
        <v>28029</v>
      </c>
      <c r="G272" s="339">
        <f t="shared" ref="G272" si="102">SUM(G275)</f>
        <v>0</v>
      </c>
      <c r="H272" s="339">
        <v>23134.38</v>
      </c>
      <c r="I272" s="327" t="e">
        <f t="shared" si="79"/>
        <v>#DIV/0!</v>
      </c>
      <c r="J272" s="447">
        <f t="shared" si="101"/>
        <v>82.537300652895212</v>
      </c>
      <c r="L272" s="105"/>
    </row>
    <row r="273" spans="1:12" s="135" customFormat="1" x14ac:dyDescent="0.25">
      <c r="A273" s="288">
        <v>311</v>
      </c>
      <c r="B273" s="289"/>
      <c r="C273" s="290"/>
      <c r="D273" s="301" t="s">
        <v>221</v>
      </c>
      <c r="E273" s="342"/>
      <c r="F273" s="342"/>
      <c r="G273" s="342"/>
      <c r="H273" s="342">
        <v>1225.8800000000001</v>
      </c>
      <c r="I273" s="98"/>
      <c r="J273" s="451"/>
      <c r="L273" s="105"/>
    </row>
    <row r="274" spans="1:12" s="135" customFormat="1" x14ac:dyDescent="0.25">
      <c r="A274" s="288">
        <v>313</v>
      </c>
      <c r="B274" s="289"/>
      <c r="C274" s="290"/>
      <c r="D274" s="301" t="s">
        <v>168</v>
      </c>
      <c r="E274" s="342"/>
      <c r="F274" s="342"/>
      <c r="G274" s="342"/>
      <c r="H274" s="342">
        <v>202.28</v>
      </c>
      <c r="I274" s="98"/>
      <c r="J274" s="451"/>
      <c r="L274" s="105"/>
    </row>
    <row r="275" spans="1:12" x14ac:dyDescent="0.25">
      <c r="A275" s="300">
        <v>3</v>
      </c>
      <c r="B275" s="391"/>
      <c r="C275" s="392"/>
      <c r="D275" s="384" t="s">
        <v>7</v>
      </c>
      <c r="E275" s="375">
        <f>SUM(E276+E285)</f>
        <v>0</v>
      </c>
      <c r="F275" s="375">
        <f>SUM(F276+F285)</f>
        <v>15636</v>
      </c>
      <c r="G275" s="375">
        <f>SUM(G276+G285)</f>
        <v>0</v>
      </c>
      <c r="H275" s="375">
        <v>14341.61</v>
      </c>
      <c r="I275" s="376" t="e">
        <f t="shared" si="79"/>
        <v>#DIV/0!</v>
      </c>
      <c r="J275" s="452">
        <f t="shared" si="101"/>
        <v>91.721731900741872</v>
      </c>
    </row>
    <row r="276" spans="1:12" x14ac:dyDescent="0.25">
      <c r="A276" s="299">
        <v>32</v>
      </c>
      <c r="B276" s="402"/>
      <c r="C276" s="403"/>
      <c r="D276" s="404" t="s">
        <v>16</v>
      </c>
      <c r="E276" s="365">
        <f>SUM(E277+E279+E282)</f>
        <v>0</v>
      </c>
      <c r="F276" s="365">
        <f t="shared" ref="F276:G276" si="103">SUM(F277+F279+F282)</f>
        <v>15575</v>
      </c>
      <c r="G276" s="365">
        <f t="shared" si="103"/>
        <v>0</v>
      </c>
      <c r="H276" s="365">
        <v>14341.61</v>
      </c>
      <c r="I276" s="397" t="e">
        <f t="shared" si="79"/>
        <v>#DIV/0!</v>
      </c>
      <c r="J276" s="449">
        <f t="shared" si="101"/>
        <v>92.080963081861967</v>
      </c>
    </row>
    <row r="277" spans="1:12" x14ac:dyDescent="0.25">
      <c r="A277" s="281">
        <v>321</v>
      </c>
      <c r="B277" s="282"/>
      <c r="C277" s="283"/>
      <c r="D277" s="313" t="s">
        <v>171</v>
      </c>
      <c r="E277" s="341">
        <f>SUM(E278)</f>
        <v>0</v>
      </c>
      <c r="F277" s="342">
        <v>1301</v>
      </c>
      <c r="G277" s="342">
        <f t="shared" ref="G277" si="104">SUM(G278)</f>
        <v>0</v>
      </c>
      <c r="H277" s="342">
        <v>620.04</v>
      </c>
      <c r="I277" s="328" t="e">
        <f t="shared" si="79"/>
        <v>#DIV/0!</v>
      </c>
      <c r="J277" s="450">
        <f t="shared" si="101"/>
        <v>47.658724058416603</v>
      </c>
    </row>
    <row r="278" spans="1:12" s="135" customFormat="1" x14ac:dyDescent="0.25">
      <c r="A278" s="309">
        <v>3211</v>
      </c>
      <c r="B278" s="310"/>
      <c r="C278" s="311"/>
      <c r="D278" s="301" t="s">
        <v>172</v>
      </c>
      <c r="E278" s="342"/>
      <c r="F278" s="342"/>
      <c r="G278" s="351"/>
      <c r="H278" s="342"/>
      <c r="I278" s="98" t="e">
        <f t="shared" si="79"/>
        <v>#DIV/0!</v>
      </c>
      <c r="J278" s="451" t="e">
        <f t="shared" si="101"/>
        <v>#DIV/0!</v>
      </c>
    </row>
    <row r="279" spans="1:12" x14ac:dyDescent="0.25">
      <c r="A279" s="314">
        <v>322</v>
      </c>
      <c r="B279" s="315"/>
      <c r="C279" s="316"/>
      <c r="D279" s="313" t="s">
        <v>175</v>
      </c>
      <c r="E279" s="341">
        <f>SUM(E280+E281)</f>
        <v>0</v>
      </c>
      <c r="F279" s="342">
        <v>8300</v>
      </c>
      <c r="G279" s="342">
        <f t="shared" ref="G279" si="105">SUM(G280+G281)</f>
        <v>0</v>
      </c>
      <c r="H279" s="342">
        <v>6459.62</v>
      </c>
      <c r="I279" s="328" t="e">
        <f t="shared" si="79"/>
        <v>#DIV/0!</v>
      </c>
      <c r="J279" s="450">
        <f t="shared" si="101"/>
        <v>77.826746987951807</v>
      </c>
    </row>
    <row r="280" spans="1:12" ht="25.5" x14ac:dyDescent="0.25">
      <c r="A280" s="309">
        <v>3221</v>
      </c>
      <c r="B280" s="310"/>
      <c r="C280" s="311"/>
      <c r="D280" s="301" t="s">
        <v>228</v>
      </c>
      <c r="E280" s="342"/>
      <c r="F280" s="342"/>
      <c r="G280" s="351"/>
      <c r="H280" s="342"/>
      <c r="I280" s="98" t="e">
        <f t="shared" si="79"/>
        <v>#DIV/0!</v>
      </c>
      <c r="J280" s="451" t="e">
        <f t="shared" si="101"/>
        <v>#DIV/0!</v>
      </c>
    </row>
    <row r="281" spans="1:12" x14ac:dyDescent="0.25">
      <c r="A281" s="309">
        <v>3225</v>
      </c>
      <c r="B281" s="310"/>
      <c r="C281" s="311"/>
      <c r="D281" s="301" t="s">
        <v>229</v>
      </c>
      <c r="E281" s="342"/>
      <c r="F281" s="342"/>
      <c r="G281" s="351"/>
      <c r="H281" s="342"/>
      <c r="I281" s="98" t="e">
        <f t="shared" si="79"/>
        <v>#DIV/0!</v>
      </c>
      <c r="J281" s="451" t="e">
        <f t="shared" si="101"/>
        <v>#DIV/0!</v>
      </c>
    </row>
    <row r="282" spans="1:12" x14ac:dyDescent="0.25">
      <c r="A282" s="314">
        <v>323</v>
      </c>
      <c r="B282" s="315"/>
      <c r="C282" s="316"/>
      <c r="D282" s="313" t="s">
        <v>182</v>
      </c>
      <c r="E282" s="341">
        <f>SUM(E283)</f>
        <v>0</v>
      </c>
      <c r="F282" s="342">
        <v>5974</v>
      </c>
      <c r="G282" s="342">
        <f t="shared" ref="G282" si="106">SUM(G283)</f>
        <v>0</v>
      </c>
      <c r="H282" s="342">
        <v>5476.14</v>
      </c>
      <c r="I282" s="328" t="e">
        <f t="shared" si="79"/>
        <v>#DIV/0!</v>
      </c>
      <c r="J282" s="450">
        <f t="shared" si="101"/>
        <v>91.6662202879143</v>
      </c>
    </row>
    <row r="283" spans="1:12" x14ac:dyDescent="0.25">
      <c r="A283" s="309">
        <v>3239</v>
      </c>
      <c r="B283" s="310"/>
      <c r="C283" s="311"/>
      <c r="D283" s="301" t="s">
        <v>191</v>
      </c>
      <c r="E283" s="342"/>
      <c r="F283" s="342"/>
      <c r="G283" s="351"/>
      <c r="H283" s="342"/>
      <c r="I283" s="98" t="e">
        <f t="shared" si="79"/>
        <v>#DIV/0!</v>
      </c>
      <c r="J283" s="451" t="e">
        <f t="shared" si="101"/>
        <v>#DIV/0!</v>
      </c>
      <c r="L283" s="110"/>
    </row>
    <row r="284" spans="1:12" s="135" customFormat="1" ht="25.5" x14ac:dyDescent="0.25">
      <c r="A284" s="309">
        <v>329</v>
      </c>
      <c r="B284" s="310"/>
      <c r="C284" s="311"/>
      <c r="D284" s="301" t="s">
        <v>192</v>
      </c>
      <c r="E284" s="342"/>
      <c r="F284" s="342">
        <v>2133</v>
      </c>
      <c r="G284" s="351"/>
      <c r="H284" s="342">
        <v>1785.81</v>
      </c>
      <c r="I284" s="98"/>
      <c r="J284" s="451">
        <f t="shared" si="101"/>
        <v>83.722925457102676</v>
      </c>
      <c r="L284" s="110"/>
    </row>
    <row r="285" spans="1:12" x14ac:dyDescent="0.25">
      <c r="A285" s="577">
        <v>34</v>
      </c>
      <c r="B285" s="577"/>
      <c r="C285" s="577"/>
      <c r="D285" s="395" t="s">
        <v>50</v>
      </c>
      <c r="E285" s="365">
        <f>SUM(E286)</f>
        <v>0</v>
      </c>
      <c r="F285" s="365">
        <f t="shared" ref="F285:H286" si="107">SUM(F286)</f>
        <v>61</v>
      </c>
      <c r="G285" s="365">
        <f t="shared" si="107"/>
        <v>0</v>
      </c>
      <c r="H285" s="365">
        <f t="shared" si="107"/>
        <v>54.99</v>
      </c>
      <c r="I285" s="397" t="e">
        <f t="shared" si="79"/>
        <v>#DIV/0!</v>
      </c>
      <c r="J285" s="449">
        <f t="shared" si="101"/>
        <v>90.147540983606561</v>
      </c>
    </row>
    <row r="286" spans="1:12" x14ac:dyDescent="0.25">
      <c r="A286" s="576">
        <v>343</v>
      </c>
      <c r="B286" s="576"/>
      <c r="C286" s="576"/>
      <c r="D286" s="73" t="s">
        <v>216</v>
      </c>
      <c r="E286" s="341">
        <f>SUM(E287)</f>
        <v>0</v>
      </c>
      <c r="F286" s="342">
        <v>61</v>
      </c>
      <c r="G286" s="342">
        <f t="shared" si="107"/>
        <v>0</v>
      </c>
      <c r="H286" s="342">
        <v>54.99</v>
      </c>
      <c r="I286" s="328" t="e">
        <f t="shared" si="79"/>
        <v>#DIV/0!</v>
      </c>
      <c r="J286" s="450">
        <f t="shared" si="101"/>
        <v>90.147540983606561</v>
      </c>
    </row>
    <row r="287" spans="1:12" x14ac:dyDescent="0.25">
      <c r="A287" s="288">
        <v>3433</v>
      </c>
      <c r="B287" s="289"/>
      <c r="C287" s="290"/>
      <c r="D287" s="301" t="s">
        <v>201</v>
      </c>
      <c r="E287" s="342"/>
      <c r="F287" s="342"/>
      <c r="G287" s="351"/>
      <c r="H287" s="342"/>
      <c r="I287" s="98" t="e">
        <f t="shared" si="79"/>
        <v>#DIV/0!</v>
      </c>
      <c r="J287" s="451" t="e">
        <f t="shared" si="101"/>
        <v>#DIV/0!</v>
      </c>
    </row>
    <row r="288" spans="1:12" s="135" customFormat="1" ht="25.5" x14ac:dyDescent="0.25">
      <c r="A288" s="288">
        <v>372</v>
      </c>
      <c r="B288" s="289"/>
      <c r="C288" s="290"/>
      <c r="D288" s="301" t="s">
        <v>218</v>
      </c>
      <c r="E288" s="342"/>
      <c r="F288" s="342"/>
      <c r="G288" s="351"/>
      <c r="H288" s="342"/>
      <c r="I288" s="98"/>
      <c r="J288" s="451" t="e">
        <f t="shared" si="101"/>
        <v>#DIV/0!</v>
      </c>
    </row>
    <row r="289" spans="1:10" s="135" customFormat="1" x14ac:dyDescent="0.25">
      <c r="A289" s="288">
        <v>381</v>
      </c>
      <c r="B289" s="289"/>
      <c r="C289" s="290"/>
      <c r="D289" s="301" t="s">
        <v>158</v>
      </c>
      <c r="E289" s="342"/>
      <c r="F289" s="342">
        <v>630</v>
      </c>
      <c r="G289" s="351"/>
      <c r="H289" s="342">
        <v>100.21</v>
      </c>
      <c r="I289" s="98"/>
      <c r="J289" s="451">
        <f t="shared" si="101"/>
        <v>15.906349206349205</v>
      </c>
    </row>
    <row r="290" spans="1:10" s="135" customFormat="1" x14ac:dyDescent="0.25">
      <c r="A290" s="288">
        <v>422</v>
      </c>
      <c r="B290" s="289"/>
      <c r="C290" s="290"/>
      <c r="D290" s="301" t="s">
        <v>239</v>
      </c>
      <c r="E290" s="342"/>
      <c r="F290" s="342">
        <v>5031</v>
      </c>
      <c r="G290" s="351"/>
      <c r="H290" s="342">
        <v>3372.05</v>
      </c>
      <c r="I290" s="98"/>
      <c r="J290" s="451">
        <f t="shared" si="101"/>
        <v>67.025442258000396</v>
      </c>
    </row>
    <row r="291" spans="1:10" s="135" customFormat="1" ht="25.5" x14ac:dyDescent="0.25">
      <c r="A291" s="288">
        <v>424</v>
      </c>
      <c r="B291" s="289"/>
      <c r="C291" s="290"/>
      <c r="D291" s="301" t="s">
        <v>210</v>
      </c>
      <c r="E291" s="342"/>
      <c r="F291" s="342">
        <v>599</v>
      </c>
      <c r="G291" s="351"/>
      <c r="H291" s="342">
        <v>88.92</v>
      </c>
      <c r="I291" s="98"/>
      <c r="J291" s="451">
        <f t="shared" si="101"/>
        <v>14.84474123539232</v>
      </c>
    </row>
    <row r="292" spans="1:10" s="135" customFormat="1" ht="25.5" x14ac:dyDescent="0.25">
      <c r="A292" s="288">
        <v>451</v>
      </c>
      <c r="B292" s="289"/>
      <c r="C292" s="290"/>
      <c r="D292" s="301" t="s">
        <v>242</v>
      </c>
      <c r="E292" s="342"/>
      <c r="F292" s="342">
        <v>4000</v>
      </c>
      <c r="G292" s="351"/>
      <c r="H292" s="342">
        <v>3748.44</v>
      </c>
      <c r="I292" s="98"/>
      <c r="J292" s="451">
        <f t="shared" si="101"/>
        <v>93.710999999999999</v>
      </c>
    </row>
    <row r="293" spans="1:10" s="135" customFormat="1" ht="25.5" x14ac:dyDescent="0.25">
      <c r="A293" s="561" t="s">
        <v>249</v>
      </c>
      <c r="B293" s="561"/>
      <c r="C293" s="561"/>
      <c r="D293" s="298" t="s">
        <v>250</v>
      </c>
      <c r="E293" s="339">
        <f>SUM(E302)</f>
        <v>0</v>
      </c>
      <c r="F293" s="339">
        <v>2792</v>
      </c>
      <c r="G293" s="339">
        <f t="shared" ref="G293" si="108">SUM(G302)</f>
        <v>0</v>
      </c>
      <c r="H293" s="339">
        <v>0</v>
      </c>
      <c r="I293" s="327" t="e">
        <f t="shared" si="79"/>
        <v>#DIV/0!</v>
      </c>
      <c r="J293" s="447">
        <f t="shared" si="101"/>
        <v>0</v>
      </c>
    </row>
    <row r="294" spans="1:10" s="135" customFormat="1" x14ac:dyDescent="0.25">
      <c r="A294" s="300">
        <v>3</v>
      </c>
      <c r="B294" s="391"/>
      <c r="C294" s="392"/>
      <c r="D294" s="384" t="s">
        <v>7</v>
      </c>
      <c r="E294" s="375">
        <f>SUM(E295+E304)</f>
        <v>0</v>
      </c>
      <c r="F294" s="375">
        <v>2792</v>
      </c>
      <c r="G294" s="375">
        <f t="shared" ref="G294" si="109">SUM(G295+G304)</f>
        <v>0</v>
      </c>
      <c r="H294" s="375">
        <v>0</v>
      </c>
      <c r="I294" s="376" t="e">
        <f t="shared" si="79"/>
        <v>#DIV/0!</v>
      </c>
      <c r="J294" s="452">
        <f t="shared" si="101"/>
        <v>0</v>
      </c>
    </row>
    <row r="295" spans="1:10" s="135" customFormat="1" x14ac:dyDescent="0.25">
      <c r="A295" s="401">
        <v>32</v>
      </c>
      <c r="B295" s="402"/>
      <c r="C295" s="403"/>
      <c r="D295" s="404" t="s">
        <v>16</v>
      </c>
      <c r="E295" s="365">
        <f>SUM(E296+E298+E301)</f>
        <v>0</v>
      </c>
      <c r="F295" s="365">
        <f t="shared" ref="F295:H295" si="110">SUM(F296+F298+F301)</f>
        <v>2792</v>
      </c>
      <c r="G295" s="365">
        <f t="shared" si="110"/>
        <v>0</v>
      </c>
      <c r="H295" s="365">
        <f t="shared" si="110"/>
        <v>0</v>
      </c>
      <c r="I295" s="397" t="e">
        <f t="shared" si="79"/>
        <v>#DIV/0!</v>
      </c>
      <c r="J295" s="449">
        <f t="shared" si="101"/>
        <v>0</v>
      </c>
    </row>
    <row r="296" spans="1:10" s="135" customFormat="1" x14ac:dyDescent="0.25">
      <c r="A296" s="281">
        <v>321</v>
      </c>
      <c r="B296" s="282"/>
      <c r="C296" s="283"/>
      <c r="D296" s="313" t="s">
        <v>171</v>
      </c>
      <c r="E296" s="341">
        <f>SUM(E297)</f>
        <v>0</v>
      </c>
      <c r="F296" s="342"/>
      <c r="G296" s="342">
        <f t="shared" ref="G296" si="111">SUM(G297)</f>
        <v>0</v>
      </c>
      <c r="H296" s="342"/>
      <c r="I296" s="328" t="e">
        <f t="shared" si="79"/>
        <v>#DIV/0!</v>
      </c>
      <c r="J296" s="450" t="e">
        <f t="shared" si="101"/>
        <v>#DIV/0!</v>
      </c>
    </row>
    <row r="297" spans="1:10" x14ac:dyDescent="0.25">
      <c r="A297" s="309">
        <v>3211</v>
      </c>
      <c r="B297" s="310"/>
      <c r="C297" s="311"/>
      <c r="D297" s="301" t="s">
        <v>172</v>
      </c>
      <c r="E297" s="342"/>
      <c r="F297" s="342"/>
      <c r="G297" s="351"/>
      <c r="H297" s="342"/>
      <c r="I297" s="98" t="e">
        <f t="shared" ref="I297:I359" si="112">SUM(H297/E297*100)</f>
        <v>#DIV/0!</v>
      </c>
      <c r="J297" s="451" t="e">
        <f t="shared" si="101"/>
        <v>#DIV/0!</v>
      </c>
    </row>
    <row r="298" spans="1:10" x14ac:dyDescent="0.25">
      <c r="A298" s="314">
        <v>322</v>
      </c>
      <c r="B298" s="315"/>
      <c r="C298" s="316"/>
      <c r="D298" s="313" t="s">
        <v>175</v>
      </c>
      <c r="E298" s="341">
        <f>SUM(E299+E300)</f>
        <v>0</v>
      </c>
      <c r="F298" s="342"/>
      <c r="G298" s="342">
        <f t="shared" ref="G298" si="113">SUM(G299+G300)</f>
        <v>0</v>
      </c>
      <c r="H298" s="342"/>
      <c r="I298" s="328" t="e">
        <f t="shared" si="112"/>
        <v>#DIV/0!</v>
      </c>
      <c r="J298" s="450" t="e">
        <f t="shared" si="101"/>
        <v>#DIV/0!</v>
      </c>
    </row>
    <row r="299" spans="1:10" ht="25.5" x14ac:dyDescent="0.25">
      <c r="A299" s="309">
        <v>3221</v>
      </c>
      <c r="B299" s="310"/>
      <c r="C299" s="311"/>
      <c r="D299" s="301" t="s">
        <v>228</v>
      </c>
      <c r="E299" s="342"/>
      <c r="F299" s="342"/>
      <c r="G299" s="351"/>
      <c r="H299" s="342"/>
      <c r="I299" s="98" t="e">
        <f t="shared" si="112"/>
        <v>#DIV/0!</v>
      </c>
      <c r="J299" s="451" t="e">
        <f t="shared" si="101"/>
        <v>#DIV/0!</v>
      </c>
    </row>
    <row r="300" spans="1:10" x14ac:dyDescent="0.25">
      <c r="A300" s="309">
        <v>3225</v>
      </c>
      <c r="B300" s="310"/>
      <c r="C300" s="311"/>
      <c r="D300" s="301" t="s">
        <v>229</v>
      </c>
      <c r="E300" s="342"/>
      <c r="F300" s="342"/>
      <c r="G300" s="351"/>
      <c r="H300" s="342"/>
      <c r="I300" s="98" t="e">
        <f t="shared" si="112"/>
        <v>#DIV/0!</v>
      </c>
      <c r="J300" s="451" t="e">
        <f t="shared" si="101"/>
        <v>#DIV/0!</v>
      </c>
    </row>
    <row r="301" spans="1:10" x14ac:dyDescent="0.25">
      <c r="A301" s="314">
        <v>323</v>
      </c>
      <c r="B301" s="315"/>
      <c r="C301" s="316"/>
      <c r="D301" s="313" t="s">
        <v>182</v>
      </c>
      <c r="E301" s="341">
        <f>SUM(E302)</f>
        <v>0</v>
      </c>
      <c r="F301" s="342">
        <v>2792</v>
      </c>
      <c r="G301" s="342">
        <f t="shared" ref="G301" si="114">SUM(G302)</f>
        <v>0</v>
      </c>
      <c r="H301" s="342"/>
      <c r="I301" s="328" t="e">
        <f t="shared" si="112"/>
        <v>#DIV/0!</v>
      </c>
      <c r="J301" s="450">
        <f t="shared" si="101"/>
        <v>0</v>
      </c>
    </row>
    <row r="302" spans="1:10" x14ac:dyDescent="0.25">
      <c r="A302" s="309">
        <v>3239</v>
      </c>
      <c r="B302" s="310"/>
      <c r="C302" s="311"/>
      <c r="D302" s="301" t="s">
        <v>191</v>
      </c>
      <c r="E302" s="342"/>
      <c r="F302" s="342"/>
      <c r="G302" s="351"/>
      <c r="H302" s="342"/>
      <c r="I302" s="98" t="e">
        <f t="shared" si="112"/>
        <v>#DIV/0!</v>
      </c>
      <c r="J302" s="451" t="e">
        <f t="shared" si="101"/>
        <v>#DIV/0!</v>
      </c>
    </row>
    <row r="303" spans="1:10" s="135" customFormat="1" ht="25.5" x14ac:dyDescent="0.25">
      <c r="A303" s="309">
        <v>329</v>
      </c>
      <c r="B303" s="310"/>
      <c r="C303" s="311"/>
      <c r="D303" s="301" t="s">
        <v>192</v>
      </c>
      <c r="E303" s="342"/>
      <c r="F303" s="342"/>
      <c r="G303" s="351"/>
      <c r="H303" s="342"/>
      <c r="I303" s="98"/>
      <c r="J303" s="451" t="e">
        <f t="shared" si="101"/>
        <v>#DIV/0!</v>
      </c>
    </row>
    <row r="304" spans="1:10" x14ac:dyDescent="0.25">
      <c r="A304" s="577">
        <v>34</v>
      </c>
      <c r="B304" s="577"/>
      <c r="C304" s="577"/>
      <c r="D304" s="395" t="s">
        <v>50</v>
      </c>
      <c r="E304" s="365">
        <f>SUM(E305)</f>
        <v>0</v>
      </c>
      <c r="F304" s="365">
        <f t="shared" ref="F304:H305" si="115">SUM(F305)</f>
        <v>0</v>
      </c>
      <c r="G304" s="365">
        <f t="shared" si="115"/>
        <v>0</v>
      </c>
      <c r="H304" s="365">
        <f t="shared" si="115"/>
        <v>0</v>
      </c>
      <c r="I304" s="397" t="e">
        <f t="shared" si="112"/>
        <v>#DIV/0!</v>
      </c>
      <c r="J304" s="449" t="e">
        <f t="shared" si="101"/>
        <v>#DIV/0!</v>
      </c>
    </row>
    <row r="305" spans="1:12" s="135" customFormat="1" x14ac:dyDescent="0.25">
      <c r="A305" s="576">
        <v>343</v>
      </c>
      <c r="B305" s="576"/>
      <c r="C305" s="576"/>
      <c r="D305" s="73" t="s">
        <v>216</v>
      </c>
      <c r="E305" s="341">
        <f>SUM(E306)</f>
        <v>0</v>
      </c>
      <c r="F305" s="342"/>
      <c r="G305" s="342">
        <f t="shared" si="115"/>
        <v>0</v>
      </c>
      <c r="H305" s="342"/>
      <c r="I305" s="328" t="e">
        <f t="shared" si="112"/>
        <v>#DIV/0!</v>
      </c>
      <c r="J305" s="450" t="e">
        <f t="shared" si="101"/>
        <v>#DIV/0!</v>
      </c>
    </row>
    <row r="306" spans="1:12" x14ac:dyDescent="0.25">
      <c r="A306" s="288">
        <v>3433</v>
      </c>
      <c r="B306" s="289"/>
      <c r="C306" s="290"/>
      <c r="D306" s="301" t="s">
        <v>201</v>
      </c>
      <c r="E306" s="342"/>
      <c r="F306" s="342"/>
      <c r="G306" s="351"/>
      <c r="H306" s="342"/>
      <c r="I306" s="98" t="e">
        <f t="shared" si="112"/>
        <v>#DIV/0!</v>
      </c>
      <c r="J306" s="451" t="e">
        <f t="shared" si="101"/>
        <v>#DIV/0!</v>
      </c>
    </row>
    <row r="307" spans="1:12" s="135" customFormat="1" x14ac:dyDescent="0.25">
      <c r="A307" s="309">
        <v>381</v>
      </c>
      <c r="B307" s="310"/>
      <c r="C307" s="311"/>
      <c r="D307" s="301" t="s">
        <v>158</v>
      </c>
      <c r="E307" s="342"/>
      <c r="F307" s="342"/>
      <c r="G307" s="351"/>
      <c r="H307" s="342"/>
      <c r="I307" s="98"/>
      <c r="J307" s="451" t="e">
        <f t="shared" si="101"/>
        <v>#DIV/0!</v>
      </c>
    </row>
    <row r="308" spans="1:12" s="135" customFormat="1" x14ac:dyDescent="0.25">
      <c r="A308" s="309">
        <v>422</v>
      </c>
      <c r="B308" s="310"/>
      <c r="C308" s="311"/>
      <c r="D308" s="301" t="s">
        <v>239</v>
      </c>
      <c r="E308" s="342"/>
      <c r="F308" s="342"/>
      <c r="G308" s="351"/>
      <c r="H308" s="342"/>
      <c r="I308" s="98"/>
      <c r="J308" s="451" t="e">
        <f t="shared" si="101"/>
        <v>#DIV/0!</v>
      </c>
    </row>
    <row r="309" spans="1:12" ht="25.5" x14ac:dyDescent="0.25">
      <c r="A309" s="568" t="s">
        <v>99</v>
      </c>
      <c r="B309" s="568"/>
      <c r="C309" s="568"/>
      <c r="D309" s="72" t="s">
        <v>108</v>
      </c>
      <c r="E309" s="345">
        <f t="shared" ref="E309:H313" si="116">SUM(E310)</f>
        <v>0</v>
      </c>
      <c r="F309" s="345">
        <f t="shared" si="116"/>
        <v>95000</v>
      </c>
      <c r="G309" s="345">
        <f t="shared" si="116"/>
        <v>0</v>
      </c>
      <c r="H309" s="345">
        <f t="shared" si="116"/>
        <v>93799.93</v>
      </c>
      <c r="I309" s="326" t="e">
        <f t="shared" si="112"/>
        <v>#DIV/0!</v>
      </c>
      <c r="J309" s="446">
        <f t="shared" si="101"/>
        <v>98.736768421052616</v>
      </c>
    </row>
    <row r="310" spans="1:12" ht="25.5" x14ac:dyDescent="0.25">
      <c r="A310" s="561" t="s">
        <v>93</v>
      </c>
      <c r="B310" s="561"/>
      <c r="C310" s="561"/>
      <c r="D310" s="298" t="s">
        <v>97</v>
      </c>
      <c r="E310" s="339">
        <f t="shared" si="116"/>
        <v>0</v>
      </c>
      <c r="F310" s="339">
        <f t="shared" si="116"/>
        <v>95000</v>
      </c>
      <c r="G310" s="339">
        <f t="shared" si="116"/>
        <v>0</v>
      </c>
      <c r="H310" s="339">
        <f t="shared" si="116"/>
        <v>93799.93</v>
      </c>
      <c r="I310" s="327" t="e">
        <f t="shared" si="112"/>
        <v>#DIV/0!</v>
      </c>
      <c r="J310" s="447">
        <f t="shared" si="101"/>
        <v>98.736768421052616</v>
      </c>
    </row>
    <row r="311" spans="1:12" x14ac:dyDescent="0.25">
      <c r="A311" s="562">
        <v>3</v>
      </c>
      <c r="B311" s="562"/>
      <c r="C311" s="562"/>
      <c r="D311" s="389" t="s">
        <v>7</v>
      </c>
      <c r="E311" s="375">
        <f t="shared" si="116"/>
        <v>0</v>
      </c>
      <c r="F311" s="375">
        <f t="shared" si="116"/>
        <v>95000</v>
      </c>
      <c r="G311" s="375">
        <f t="shared" si="116"/>
        <v>0</v>
      </c>
      <c r="H311" s="375">
        <f t="shared" si="116"/>
        <v>93799.93</v>
      </c>
      <c r="I311" s="376" t="e">
        <f t="shared" si="112"/>
        <v>#DIV/0!</v>
      </c>
      <c r="J311" s="452">
        <f t="shared" si="101"/>
        <v>98.736768421052616</v>
      </c>
    </row>
    <row r="312" spans="1:12" x14ac:dyDescent="0.25">
      <c r="A312" s="563">
        <v>32</v>
      </c>
      <c r="B312" s="563"/>
      <c r="C312" s="563"/>
      <c r="D312" s="395" t="s">
        <v>16</v>
      </c>
      <c r="E312" s="365">
        <f>SUM(E313)</f>
        <v>0</v>
      </c>
      <c r="F312" s="365">
        <f t="shared" si="116"/>
        <v>95000</v>
      </c>
      <c r="G312" s="365">
        <f t="shared" si="116"/>
        <v>0</v>
      </c>
      <c r="H312" s="365">
        <f t="shared" si="116"/>
        <v>93799.93</v>
      </c>
      <c r="I312" s="397" t="e">
        <f t="shared" si="112"/>
        <v>#DIV/0!</v>
      </c>
      <c r="J312" s="449">
        <f t="shared" si="101"/>
        <v>98.736768421052616</v>
      </c>
    </row>
    <row r="313" spans="1:12" s="135" customFormat="1" x14ac:dyDescent="0.25">
      <c r="A313" s="281">
        <v>322</v>
      </c>
      <c r="B313" s="282"/>
      <c r="C313" s="283"/>
      <c r="D313" s="313" t="s">
        <v>175</v>
      </c>
      <c r="E313" s="341">
        <f>SUM(E314)</f>
        <v>0</v>
      </c>
      <c r="F313" s="342">
        <v>95000</v>
      </c>
      <c r="G313" s="342">
        <f t="shared" si="116"/>
        <v>0</v>
      </c>
      <c r="H313" s="342">
        <v>93799.93</v>
      </c>
      <c r="I313" s="328" t="e">
        <f t="shared" si="112"/>
        <v>#DIV/0!</v>
      </c>
      <c r="J313" s="450">
        <f t="shared" si="101"/>
        <v>98.736768421052616</v>
      </c>
    </row>
    <row r="314" spans="1:12" s="135" customFormat="1" x14ac:dyDescent="0.25">
      <c r="A314" s="288">
        <v>3222</v>
      </c>
      <c r="B314" s="289"/>
      <c r="C314" s="290"/>
      <c r="D314" s="301" t="s">
        <v>177</v>
      </c>
      <c r="E314" s="342"/>
      <c r="F314" s="342"/>
      <c r="G314" s="351"/>
      <c r="H314" s="342"/>
      <c r="I314" s="98" t="e">
        <f t="shared" si="112"/>
        <v>#DIV/0!</v>
      </c>
      <c r="J314" s="451" t="e">
        <f t="shared" si="101"/>
        <v>#DIV/0!</v>
      </c>
    </row>
    <row r="315" spans="1:12" ht="38.25" x14ac:dyDescent="0.25">
      <c r="A315" s="572" t="s">
        <v>120</v>
      </c>
      <c r="B315" s="572"/>
      <c r="C315" s="572"/>
      <c r="D315" s="72" t="s">
        <v>109</v>
      </c>
      <c r="E315" s="338">
        <f>SUM(E316)</f>
        <v>0</v>
      </c>
      <c r="F315" s="338">
        <f t="shared" ref="F315:H315" si="117">SUM(F316)</f>
        <v>928</v>
      </c>
      <c r="G315" s="338">
        <f t="shared" si="117"/>
        <v>0</v>
      </c>
      <c r="H315" s="338">
        <f t="shared" si="117"/>
        <v>927.68</v>
      </c>
      <c r="I315" s="326" t="e">
        <f t="shared" si="112"/>
        <v>#DIV/0!</v>
      </c>
      <c r="J315" s="446">
        <f t="shared" si="101"/>
        <v>99.965517241379303</v>
      </c>
    </row>
    <row r="316" spans="1:12" ht="25.5" x14ac:dyDescent="0.25">
      <c r="A316" s="291" t="s">
        <v>122</v>
      </c>
      <c r="B316" s="292" t="s">
        <v>121</v>
      </c>
      <c r="C316" s="321"/>
      <c r="D316" s="322" t="s">
        <v>97</v>
      </c>
      <c r="E316" s="339">
        <f>SUM(E317)</f>
        <v>0</v>
      </c>
      <c r="F316" s="339">
        <f t="shared" ref="F316:H319" si="118">SUM(F317)</f>
        <v>928</v>
      </c>
      <c r="G316" s="339">
        <f t="shared" si="118"/>
        <v>0</v>
      </c>
      <c r="H316" s="339">
        <f t="shared" si="118"/>
        <v>927.68</v>
      </c>
      <c r="I316" s="327" t="e">
        <f t="shared" si="112"/>
        <v>#DIV/0!</v>
      </c>
      <c r="J316" s="447">
        <f t="shared" si="101"/>
        <v>99.965517241379303</v>
      </c>
      <c r="L316" s="110"/>
    </row>
    <row r="317" spans="1:12" x14ac:dyDescent="0.25">
      <c r="A317" s="565">
        <v>3</v>
      </c>
      <c r="B317" s="565"/>
      <c r="C317" s="565"/>
      <c r="D317" s="389" t="s">
        <v>7</v>
      </c>
      <c r="E317" s="375">
        <f>SUM(E318)</f>
        <v>0</v>
      </c>
      <c r="F317" s="375">
        <f t="shared" si="118"/>
        <v>928</v>
      </c>
      <c r="G317" s="375">
        <f t="shared" si="118"/>
        <v>0</v>
      </c>
      <c r="H317" s="375">
        <f t="shared" si="118"/>
        <v>927.68</v>
      </c>
      <c r="I317" s="376" t="e">
        <f t="shared" si="112"/>
        <v>#DIV/0!</v>
      </c>
      <c r="J317" s="452">
        <f t="shared" si="101"/>
        <v>99.965517241379303</v>
      </c>
    </row>
    <row r="318" spans="1:12" x14ac:dyDescent="0.25">
      <c r="A318" s="563">
        <v>38</v>
      </c>
      <c r="B318" s="563"/>
      <c r="C318" s="563"/>
      <c r="D318" s="395" t="s">
        <v>51</v>
      </c>
      <c r="E318" s="365">
        <f>SUM(E319)</f>
        <v>0</v>
      </c>
      <c r="F318" s="365">
        <f t="shared" si="118"/>
        <v>928</v>
      </c>
      <c r="G318" s="365">
        <f t="shared" si="118"/>
        <v>0</v>
      </c>
      <c r="H318" s="365">
        <f t="shared" si="118"/>
        <v>927.68</v>
      </c>
      <c r="I318" s="397" t="e">
        <f t="shared" si="112"/>
        <v>#DIV/0!</v>
      </c>
      <c r="J318" s="449">
        <f t="shared" si="101"/>
        <v>99.965517241379303</v>
      </c>
    </row>
    <row r="319" spans="1:12" s="135" customFormat="1" x14ac:dyDescent="0.25">
      <c r="A319" s="281">
        <v>381</v>
      </c>
      <c r="B319" s="282"/>
      <c r="C319" s="283"/>
      <c r="D319" s="313" t="s">
        <v>158</v>
      </c>
      <c r="E319" s="341">
        <f>SUM(E320)</f>
        <v>0</v>
      </c>
      <c r="F319" s="342">
        <v>928</v>
      </c>
      <c r="G319" s="342">
        <f t="shared" si="118"/>
        <v>0</v>
      </c>
      <c r="H319" s="342">
        <v>927.68</v>
      </c>
      <c r="I319" s="328" t="e">
        <f t="shared" si="112"/>
        <v>#DIV/0!</v>
      </c>
      <c r="J319" s="450">
        <f t="shared" si="101"/>
        <v>99.965517241379303</v>
      </c>
    </row>
    <row r="320" spans="1:12" s="135" customFormat="1" x14ac:dyDescent="0.25">
      <c r="A320" s="288">
        <v>3812</v>
      </c>
      <c r="B320" s="289"/>
      <c r="C320" s="290"/>
      <c r="D320" s="301" t="s">
        <v>203</v>
      </c>
      <c r="E320" s="342"/>
      <c r="F320" s="342"/>
      <c r="G320" s="342"/>
      <c r="H320" s="342">
        <v>927.68</v>
      </c>
      <c r="I320" s="98" t="e">
        <f t="shared" si="112"/>
        <v>#DIV/0!</v>
      </c>
      <c r="J320" s="451" t="e">
        <f t="shared" si="101"/>
        <v>#DIV/0!</v>
      </c>
    </row>
    <row r="321" spans="1:12" x14ac:dyDescent="0.25">
      <c r="A321" s="568" t="s">
        <v>110</v>
      </c>
      <c r="B321" s="568"/>
      <c r="C321" s="568"/>
      <c r="D321" s="72" t="s">
        <v>111</v>
      </c>
      <c r="E321" s="338">
        <f>SUM(E322+E329+E334)</f>
        <v>0</v>
      </c>
      <c r="F321" s="338">
        <f t="shared" ref="F321:H321" si="119">SUM(F322+F329+F334)</f>
        <v>0</v>
      </c>
      <c r="G321" s="338">
        <f t="shared" si="119"/>
        <v>0</v>
      </c>
      <c r="H321" s="338">
        <f t="shared" si="119"/>
        <v>0</v>
      </c>
      <c r="I321" s="326" t="e">
        <f t="shared" si="112"/>
        <v>#DIV/0!</v>
      </c>
      <c r="J321" s="446" t="e">
        <f t="shared" si="101"/>
        <v>#DIV/0!</v>
      </c>
    </row>
    <row r="322" spans="1:12" x14ac:dyDescent="0.25">
      <c r="A322" s="561" t="s">
        <v>66</v>
      </c>
      <c r="B322" s="561"/>
      <c r="C322" s="561"/>
      <c r="D322" s="298" t="s">
        <v>67</v>
      </c>
      <c r="E322" s="339">
        <f t="shared" ref="E322:H323" si="120">SUM(E323)</f>
        <v>0</v>
      </c>
      <c r="F322" s="339">
        <f t="shared" si="120"/>
        <v>0</v>
      </c>
      <c r="G322" s="339">
        <f t="shared" si="120"/>
        <v>0</v>
      </c>
      <c r="H322" s="339">
        <f t="shared" si="120"/>
        <v>0</v>
      </c>
      <c r="I322" s="327" t="e">
        <f t="shared" si="112"/>
        <v>#DIV/0!</v>
      </c>
      <c r="J322" s="447" t="e">
        <f t="shared" si="101"/>
        <v>#DIV/0!</v>
      </c>
    </row>
    <row r="323" spans="1:12" x14ac:dyDescent="0.25">
      <c r="A323" s="393">
        <v>3</v>
      </c>
      <c r="B323" s="379"/>
      <c r="C323" s="380"/>
      <c r="D323" s="380" t="s">
        <v>7</v>
      </c>
      <c r="E323" s="375">
        <f>SUM(E324)</f>
        <v>0</v>
      </c>
      <c r="F323" s="375">
        <f t="shared" si="120"/>
        <v>0</v>
      </c>
      <c r="G323" s="375">
        <f t="shared" si="120"/>
        <v>0</v>
      </c>
      <c r="H323" s="375">
        <f>SUM(H324+H330)</f>
        <v>0</v>
      </c>
      <c r="I323" s="376" t="e">
        <f t="shared" si="112"/>
        <v>#DIV/0!</v>
      </c>
      <c r="J323" s="452" t="e">
        <f t="shared" si="101"/>
        <v>#DIV/0!</v>
      </c>
    </row>
    <row r="324" spans="1:12" s="135" customFormat="1" x14ac:dyDescent="0.25">
      <c r="A324" s="293">
        <v>31</v>
      </c>
      <c r="B324" s="398"/>
      <c r="C324" s="399"/>
      <c r="D324" s="399" t="s">
        <v>8</v>
      </c>
      <c r="E324" s="365">
        <f>SUM(E325+E327)</f>
        <v>0</v>
      </c>
      <c r="F324" s="365">
        <f t="shared" ref="F324:H324" si="121">SUM(F325+F327)</f>
        <v>0</v>
      </c>
      <c r="G324" s="365">
        <f t="shared" si="121"/>
        <v>0</v>
      </c>
      <c r="H324" s="365">
        <f t="shared" si="121"/>
        <v>0</v>
      </c>
      <c r="I324" s="397" t="e">
        <f t="shared" si="112"/>
        <v>#DIV/0!</v>
      </c>
      <c r="J324" s="449" t="e">
        <f t="shared" si="101"/>
        <v>#DIV/0!</v>
      </c>
    </row>
    <row r="325" spans="1:12" s="135" customFormat="1" x14ac:dyDescent="0.25">
      <c r="A325" s="234">
        <v>311</v>
      </c>
      <c r="B325" s="235"/>
      <c r="C325" s="228"/>
      <c r="D325" s="228" t="s">
        <v>221</v>
      </c>
      <c r="E325" s="341">
        <f>SUM(E326)</f>
        <v>0</v>
      </c>
      <c r="F325" s="342">
        <f t="shared" ref="F325:H325" si="122">SUM(F326)</f>
        <v>0</v>
      </c>
      <c r="G325" s="342">
        <f t="shared" si="122"/>
        <v>0</v>
      </c>
      <c r="H325" s="342">
        <f t="shared" si="122"/>
        <v>0</v>
      </c>
      <c r="I325" s="328" t="e">
        <f t="shared" si="112"/>
        <v>#DIV/0!</v>
      </c>
      <c r="J325" s="450" t="e">
        <f t="shared" si="101"/>
        <v>#DIV/0!</v>
      </c>
    </row>
    <row r="326" spans="1:12" s="135" customFormat="1" x14ac:dyDescent="0.25">
      <c r="A326" s="236">
        <v>3111</v>
      </c>
      <c r="B326" s="115"/>
      <c r="C326" s="229"/>
      <c r="D326" s="229" t="s">
        <v>165</v>
      </c>
      <c r="E326" s="342"/>
      <c r="F326" s="342"/>
      <c r="G326" s="342"/>
      <c r="H326" s="342"/>
      <c r="I326" s="98" t="e">
        <f t="shared" si="112"/>
        <v>#DIV/0!</v>
      </c>
      <c r="J326" s="451" t="e">
        <f t="shared" si="101"/>
        <v>#DIV/0!</v>
      </c>
    </row>
    <row r="327" spans="1:12" x14ac:dyDescent="0.25">
      <c r="A327" s="234">
        <v>312</v>
      </c>
      <c r="B327" s="235"/>
      <c r="C327" s="228"/>
      <c r="D327" s="228" t="s">
        <v>167</v>
      </c>
      <c r="E327" s="341">
        <f>SUM(E328)</f>
        <v>0</v>
      </c>
      <c r="F327" s="342">
        <f t="shared" ref="F327:H327" si="123">SUM(F328)</f>
        <v>0</v>
      </c>
      <c r="G327" s="342">
        <f t="shared" si="123"/>
        <v>0</v>
      </c>
      <c r="H327" s="342">
        <f t="shared" si="123"/>
        <v>0</v>
      </c>
      <c r="I327" s="330" t="e">
        <f t="shared" si="112"/>
        <v>#DIV/0!</v>
      </c>
      <c r="J327" s="454" t="e">
        <f t="shared" si="101"/>
        <v>#DIV/0!</v>
      </c>
    </row>
    <row r="328" spans="1:12" s="135" customFormat="1" x14ac:dyDescent="0.25">
      <c r="A328" s="236">
        <v>3121</v>
      </c>
      <c r="B328" s="115"/>
      <c r="C328" s="229"/>
      <c r="D328" s="229" t="s">
        <v>167</v>
      </c>
      <c r="E328" s="342"/>
      <c r="F328" s="342"/>
      <c r="G328" s="342"/>
      <c r="H328" s="342"/>
      <c r="I328" s="98" t="e">
        <f t="shared" si="112"/>
        <v>#DIV/0!</v>
      </c>
      <c r="J328" s="451" t="e">
        <f t="shared" si="101"/>
        <v>#DIV/0!</v>
      </c>
    </row>
    <row r="329" spans="1:12" ht="25.5" x14ac:dyDescent="0.25">
      <c r="A329" s="561" t="s">
        <v>101</v>
      </c>
      <c r="B329" s="561"/>
      <c r="C329" s="561"/>
      <c r="D329" s="298" t="s">
        <v>102</v>
      </c>
      <c r="E329" s="339">
        <f t="shared" ref="E329:H332" si="124">SUM(E330)</f>
        <v>0</v>
      </c>
      <c r="F329" s="339">
        <f t="shared" si="124"/>
        <v>0</v>
      </c>
      <c r="G329" s="339">
        <f t="shared" si="124"/>
        <v>0</v>
      </c>
      <c r="H329" s="339">
        <f t="shared" si="124"/>
        <v>0</v>
      </c>
      <c r="I329" s="327" t="e">
        <f t="shared" si="112"/>
        <v>#DIV/0!</v>
      </c>
      <c r="J329" s="447" t="e">
        <f t="shared" si="101"/>
        <v>#DIV/0!</v>
      </c>
    </row>
    <row r="330" spans="1:12" x14ac:dyDescent="0.25">
      <c r="A330" s="562">
        <v>3</v>
      </c>
      <c r="B330" s="562"/>
      <c r="C330" s="562"/>
      <c r="D330" s="389" t="s">
        <v>7</v>
      </c>
      <c r="E330" s="375">
        <f t="shared" si="124"/>
        <v>0</v>
      </c>
      <c r="F330" s="375">
        <f t="shared" si="124"/>
        <v>0</v>
      </c>
      <c r="G330" s="375">
        <f t="shared" si="124"/>
        <v>0</v>
      </c>
      <c r="H330" s="375">
        <f t="shared" si="124"/>
        <v>0</v>
      </c>
      <c r="I330" s="376" t="e">
        <f t="shared" si="112"/>
        <v>#DIV/0!</v>
      </c>
      <c r="J330" s="452" t="e">
        <f t="shared" si="101"/>
        <v>#DIV/0!</v>
      </c>
    </row>
    <row r="331" spans="1:12" x14ac:dyDescent="0.25">
      <c r="A331" s="563">
        <v>32</v>
      </c>
      <c r="B331" s="563"/>
      <c r="C331" s="563"/>
      <c r="D331" s="395" t="s">
        <v>16</v>
      </c>
      <c r="E331" s="365">
        <f>SUM(E332)</f>
        <v>0</v>
      </c>
      <c r="F331" s="365">
        <f t="shared" si="124"/>
        <v>0</v>
      </c>
      <c r="G331" s="365">
        <f t="shared" si="124"/>
        <v>0</v>
      </c>
      <c r="H331" s="365">
        <f t="shared" si="124"/>
        <v>0</v>
      </c>
      <c r="I331" s="397" t="e">
        <f t="shared" si="112"/>
        <v>#DIV/0!</v>
      </c>
      <c r="J331" s="449" t="e">
        <f t="shared" si="101"/>
        <v>#DIV/0!</v>
      </c>
    </row>
    <row r="332" spans="1:12" s="135" customFormat="1" x14ac:dyDescent="0.25">
      <c r="A332" s="281">
        <v>323</v>
      </c>
      <c r="B332" s="282"/>
      <c r="C332" s="283"/>
      <c r="D332" s="313" t="s">
        <v>182</v>
      </c>
      <c r="E332" s="341">
        <f>SUM(E333)</f>
        <v>0</v>
      </c>
      <c r="F332" s="342">
        <f t="shared" si="124"/>
        <v>0</v>
      </c>
      <c r="G332" s="342">
        <f t="shared" si="124"/>
        <v>0</v>
      </c>
      <c r="H332" s="342">
        <f t="shared" si="124"/>
        <v>0</v>
      </c>
      <c r="I332" s="328" t="e">
        <f t="shared" si="112"/>
        <v>#DIV/0!</v>
      </c>
      <c r="J332" s="450" t="e">
        <f t="shared" si="101"/>
        <v>#DIV/0!</v>
      </c>
    </row>
    <row r="333" spans="1:12" s="135" customFormat="1" x14ac:dyDescent="0.25">
      <c r="A333" s="309">
        <v>3239</v>
      </c>
      <c r="B333" s="310"/>
      <c r="C333" s="311"/>
      <c r="D333" s="320" t="s">
        <v>191</v>
      </c>
      <c r="E333" s="342"/>
      <c r="F333" s="342"/>
      <c r="G333" s="351"/>
      <c r="H333" s="342"/>
      <c r="I333" s="98" t="e">
        <f t="shared" si="112"/>
        <v>#DIV/0!</v>
      </c>
      <c r="J333" s="451" t="e">
        <f t="shared" si="101"/>
        <v>#DIV/0!</v>
      </c>
    </row>
    <row r="334" spans="1:12" x14ac:dyDescent="0.25">
      <c r="A334" s="561" t="s">
        <v>112</v>
      </c>
      <c r="B334" s="561"/>
      <c r="C334" s="561"/>
      <c r="D334" s="298" t="s">
        <v>118</v>
      </c>
      <c r="E334" s="353">
        <f>SUM(E335)</f>
        <v>0</v>
      </c>
      <c r="F334" s="353">
        <f t="shared" ref="F334:H334" si="125">SUM(F335)</f>
        <v>0</v>
      </c>
      <c r="G334" s="353">
        <f t="shared" si="125"/>
        <v>0</v>
      </c>
      <c r="H334" s="353">
        <f t="shared" si="125"/>
        <v>0</v>
      </c>
      <c r="I334" s="327" t="e">
        <f t="shared" si="112"/>
        <v>#DIV/0!</v>
      </c>
      <c r="J334" s="447" t="e">
        <f t="shared" si="101"/>
        <v>#DIV/0!</v>
      </c>
    </row>
    <row r="335" spans="1:12" x14ac:dyDescent="0.25">
      <c r="A335" s="393">
        <v>3</v>
      </c>
      <c r="B335" s="379"/>
      <c r="C335" s="380"/>
      <c r="D335" s="380" t="s">
        <v>7</v>
      </c>
      <c r="E335" s="375">
        <f>SUM(E336+E343)</f>
        <v>0</v>
      </c>
      <c r="F335" s="375">
        <f t="shared" ref="F335:H335" si="126">SUM(F336+F343)</f>
        <v>0</v>
      </c>
      <c r="G335" s="375">
        <f t="shared" si="126"/>
        <v>0</v>
      </c>
      <c r="H335" s="375">
        <f t="shared" si="126"/>
        <v>0</v>
      </c>
      <c r="I335" s="376" t="e">
        <f t="shared" si="112"/>
        <v>#DIV/0!</v>
      </c>
      <c r="J335" s="452" t="e">
        <f t="shared" ref="J335:J359" si="127">H335/F335*100</f>
        <v>#DIV/0!</v>
      </c>
    </row>
    <row r="336" spans="1:12" x14ac:dyDescent="0.25">
      <c r="A336" s="400">
        <v>31</v>
      </c>
      <c r="B336" s="398"/>
      <c r="C336" s="399"/>
      <c r="D336" s="399" t="s">
        <v>8</v>
      </c>
      <c r="E336" s="365">
        <f>SUM(E337+E339+E341)</f>
        <v>0</v>
      </c>
      <c r="F336" s="365">
        <f t="shared" ref="F336:H336" si="128">SUM(F337+F339+F341)</f>
        <v>0</v>
      </c>
      <c r="G336" s="365">
        <f t="shared" si="128"/>
        <v>0</v>
      </c>
      <c r="H336" s="365">
        <f t="shared" si="128"/>
        <v>0</v>
      </c>
      <c r="I336" s="397" t="e">
        <f t="shared" si="112"/>
        <v>#DIV/0!</v>
      </c>
      <c r="J336" s="449" t="e">
        <f t="shared" si="127"/>
        <v>#DIV/0!</v>
      </c>
      <c r="L336" s="110"/>
    </row>
    <row r="337" spans="1:12" x14ac:dyDescent="0.25">
      <c r="A337" s="234">
        <v>311</v>
      </c>
      <c r="B337" s="235"/>
      <c r="C337" s="228"/>
      <c r="D337" s="228" t="s">
        <v>221</v>
      </c>
      <c r="E337" s="341">
        <f>SUM(E338)</f>
        <v>0</v>
      </c>
      <c r="F337" s="342">
        <f t="shared" ref="F337:H337" si="129">SUM(F338)</f>
        <v>0</v>
      </c>
      <c r="G337" s="342">
        <f t="shared" si="129"/>
        <v>0</v>
      </c>
      <c r="H337" s="342">
        <f t="shared" si="129"/>
        <v>0</v>
      </c>
      <c r="I337" s="328" t="e">
        <f t="shared" si="112"/>
        <v>#DIV/0!</v>
      </c>
      <c r="J337" s="450" t="e">
        <f t="shared" si="127"/>
        <v>#DIV/0!</v>
      </c>
    </row>
    <row r="338" spans="1:12" s="135" customFormat="1" x14ac:dyDescent="0.25">
      <c r="A338" s="236">
        <v>3111</v>
      </c>
      <c r="B338" s="115"/>
      <c r="C338" s="229"/>
      <c r="D338" s="229" t="s">
        <v>165</v>
      </c>
      <c r="E338" s="342"/>
      <c r="F338" s="342"/>
      <c r="G338" s="342"/>
      <c r="H338" s="342"/>
      <c r="I338" s="98" t="e">
        <f t="shared" si="112"/>
        <v>#DIV/0!</v>
      </c>
      <c r="J338" s="451" t="e">
        <f t="shared" si="127"/>
        <v>#DIV/0!</v>
      </c>
    </row>
    <row r="339" spans="1:12" s="135" customFormat="1" x14ac:dyDescent="0.25">
      <c r="A339" s="234">
        <v>312</v>
      </c>
      <c r="B339" s="235"/>
      <c r="C339" s="228"/>
      <c r="D339" s="228" t="s">
        <v>167</v>
      </c>
      <c r="E339" s="341">
        <f>SUM(E340)</f>
        <v>0</v>
      </c>
      <c r="F339" s="342">
        <f t="shared" ref="F339:H339" si="130">SUM(F340)</f>
        <v>0</v>
      </c>
      <c r="G339" s="342">
        <f t="shared" si="130"/>
        <v>0</v>
      </c>
      <c r="H339" s="342">
        <f t="shared" si="130"/>
        <v>0</v>
      </c>
      <c r="I339" s="328" t="e">
        <f t="shared" si="112"/>
        <v>#DIV/0!</v>
      </c>
      <c r="J339" s="450" t="e">
        <f t="shared" si="127"/>
        <v>#DIV/0!</v>
      </c>
    </row>
    <row r="340" spans="1:12" s="135" customFormat="1" x14ac:dyDescent="0.25">
      <c r="A340" s="236">
        <v>3121</v>
      </c>
      <c r="B340" s="115"/>
      <c r="C340" s="229"/>
      <c r="D340" s="229" t="s">
        <v>167</v>
      </c>
      <c r="E340" s="342"/>
      <c r="F340" s="342"/>
      <c r="G340" s="342"/>
      <c r="H340" s="342"/>
      <c r="I340" s="98" t="e">
        <f t="shared" si="112"/>
        <v>#DIV/0!</v>
      </c>
      <c r="J340" s="451" t="e">
        <f t="shared" si="127"/>
        <v>#DIV/0!</v>
      </c>
    </row>
    <row r="341" spans="1:12" s="135" customFormat="1" x14ac:dyDescent="0.25">
      <c r="A341" s="234">
        <v>313</v>
      </c>
      <c r="B341" s="235"/>
      <c r="C341" s="228"/>
      <c r="D341" s="228" t="s">
        <v>168</v>
      </c>
      <c r="E341" s="341">
        <f>SUM(E342)</f>
        <v>0</v>
      </c>
      <c r="F341" s="342">
        <f t="shared" ref="F341:H341" si="131">SUM(F342)</f>
        <v>0</v>
      </c>
      <c r="G341" s="342">
        <f t="shared" si="131"/>
        <v>0</v>
      </c>
      <c r="H341" s="342">
        <f t="shared" si="131"/>
        <v>0</v>
      </c>
      <c r="I341" s="328" t="e">
        <f t="shared" si="112"/>
        <v>#DIV/0!</v>
      </c>
      <c r="J341" s="450" t="e">
        <f t="shared" si="127"/>
        <v>#DIV/0!</v>
      </c>
    </row>
    <row r="342" spans="1:12" s="135" customFormat="1" ht="25.5" x14ac:dyDescent="0.25">
      <c r="A342" s="236">
        <v>3132</v>
      </c>
      <c r="B342" s="115"/>
      <c r="C342" s="229"/>
      <c r="D342" s="229" t="s">
        <v>222</v>
      </c>
      <c r="E342" s="342"/>
      <c r="F342" s="342"/>
      <c r="G342" s="342"/>
      <c r="H342" s="342"/>
      <c r="I342" s="98" t="e">
        <f t="shared" si="112"/>
        <v>#DIV/0!</v>
      </c>
      <c r="J342" s="451" t="e">
        <f t="shared" si="127"/>
        <v>#DIV/0!</v>
      </c>
    </row>
    <row r="343" spans="1:12" s="135" customFormat="1" x14ac:dyDescent="0.25">
      <c r="A343" s="293">
        <v>32</v>
      </c>
      <c r="B343" s="398"/>
      <c r="C343" s="399"/>
      <c r="D343" s="399" t="s">
        <v>16</v>
      </c>
      <c r="E343" s="365">
        <f>SUM(E344+E347)</f>
        <v>0</v>
      </c>
      <c r="F343" s="365">
        <f t="shared" ref="F343:H343" si="132">SUM(F344+F347)</f>
        <v>0</v>
      </c>
      <c r="G343" s="365">
        <f t="shared" si="132"/>
        <v>0</v>
      </c>
      <c r="H343" s="365">
        <f t="shared" si="132"/>
        <v>0</v>
      </c>
      <c r="I343" s="397" t="e">
        <f t="shared" si="112"/>
        <v>#DIV/0!</v>
      </c>
      <c r="J343" s="449" t="e">
        <f t="shared" si="127"/>
        <v>#DIV/0!</v>
      </c>
    </row>
    <row r="344" spans="1:12" s="135" customFormat="1" x14ac:dyDescent="0.25">
      <c r="A344" s="234">
        <v>321</v>
      </c>
      <c r="B344" s="235"/>
      <c r="C344" s="228"/>
      <c r="D344" s="228" t="s">
        <v>171</v>
      </c>
      <c r="E344" s="341">
        <f>SUM(E345+E346)</f>
        <v>0</v>
      </c>
      <c r="F344" s="342">
        <f t="shared" ref="F344:H344" si="133">SUM(F345+F346)</f>
        <v>0</v>
      </c>
      <c r="G344" s="342">
        <f t="shared" si="133"/>
        <v>0</v>
      </c>
      <c r="H344" s="342">
        <f t="shared" si="133"/>
        <v>0</v>
      </c>
      <c r="I344" s="328" t="e">
        <f t="shared" si="112"/>
        <v>#DIV/0!</v>
      </c>
      <c r="J344" s="450" t="e">
        <f t="shared" si="127"/>
        <v>#DIV/0!</v>
      </c>
    </row>
    <row r="345" spans="1:12" s="135" customFormat="1" x14ac:dyDescent="0.25">
      <c r="A345" s="323">
        <v>3211</v>
      </c>
      <c r="B345" s="310"/>
      <c r="C345" s="311"/>
      <c r="D345" s="301" t="s">
        <v>172</v>
      </c>
      <c r="E345" s="342"/>
      <c r="F345" s="342"/>
      <c r="G345" s="351"/>
      <c r="H345" s="342"/>
      <c r="I345" s="98" t="e">
        <f t="shared" si="112"/>
        <v>#DIV/0!</v>
      </c>
      <c r="J345" s="451" t="e">
        <f t="shared" si="127"/>
        <v>#DIV/0!</v>
      </c>
    </row>
    <row r="346" spans="1:12" s="135" customFormat="1" ht="25.5" x14ac:dyDescent="0.25">
      <c r="A346" s="236">
        <v>3212</v>
      </c>
      <c r="B346" s="115"/>
      <c r="C346" s="229"/>
      <c r="D346" s="229" t="s">
        <v>223</v>
      </c>
      <c r="E346" s="342"/>
      <c r="F346" s="342"/>
      <c r="G346" s="342"/>
      <c r="H346" s="342"/>
      <c r="I346" s="98" t="e">
        <f t="shared" si="112"/>
        <v>#DIV/0!</v>
      </c>
      <c r="J346" s="451" t="e">
        <f t="shared" si="127"/>
        <v>#DIV/0!</v>
      </c>
    </row>
    <row r="347" spans="1:12" s="135" customFormat="1" x14ac:dyDescent="0.25">
      <c r="A347" s="314">
        <v>322</v>
      </c>
      <c r="B347" s="315"/>
      <c r="C347" s="316"/>
      <c r="D347" s="313" t="s">
        <v>175</v>
      </c>
      <c r="E347" s="341">
        <f>SUM(E348)</f>
        <v>0</v>
      </c>
      <c r="F347" s="342">
        <f t="shared" ref="F347:H347" si="134">SUM(F348)</f>
        <v>0</v>
      </c>
      <c r="G347" s="342">
        <f t="shared" si="134"/>
        <v>0</v>
      </c>
      <c r="H347" s="342">
        <f t="shared" si="134"/>
        <v>0</v>
      </c>
      <c r="I347" s="328" t="e">
        <f t="shared" si="112"/>
        <v>#DIV/0!</v>
      </c>
      <c r="J347" s="450" t="e">
        <f t="shared" si="127"/>
        <v>#DIV/0!</v>
      </c>
    </row>
    <row r="348" spans="1:12" s="135" customFormat="1" ht="25.5" x14ac:dyDescent="0.25">
      <c r="A348" s="309">
        <v>3221</v>
      </c>
      <c r="B348" s="310"/>
      <c r="C348" s="311"/>
      <c r="D348" s="301" t="s">
        <v>228</v>
      </c>
      <c r="E348" s="342"/>
      <c r="F348" s="342"/>
      <c r="G348" s="351"/>
      <c r="H348" s="342"/>
      <c r="I348" s="98" t="e">
        <f t="shared" si="112"/>
        <v>#DIV/0!</v>
      </c>
      <c r="J348" s="451" t="e">
        <f t="shared" si="127"/>
        <v>#DIV/0!</v>
      </c>
    </row>
    <row r="349" spans="1:12" ht="14.45" customHeight="1" x14ac:dyDescent="0.25">
      <c r="A349" s="573" t="s">
        <v>117</v>
      </c>
      <c r="B349" s="574"/>
      <c r="C349" s="575"/>
      <c r="D349" s="59" t="s">
        <v>116</v>
      </c>
      <c r="E349" s="345">
        <f>SUM(E350+E355)</f>
        <v>0</v>
      </c>
      <c r="F349" s="345">
        <f t="shared" ref="F349:H349" si="135">SUM(F350+F355)</f>
        <v>0</v>
      </c>
      <c r="G349" s="345">
        <f t="shared" si="135"/>
        <v>0</v>
      </c>
      <c r="H349" s="345">
        <f t="shared" si="135"/>
        <v>0</v>
      </c>
      <c r="I349" s="326" t="e">
        <f t="shared" si="112"/>
        <v>#DIV/0!</v>
      </c>
      <c r="J349" s="446" t="e">
        <f t="shared" si="127"/>
        <v>#DIV/0!</v>
      </c>
      <c r="L349" s="110"/>
    </row>
    <row r="350" spans="1:12" ht="14.45" customHeight="1" x14ac:dyDescent="0.25">
      <c r="A350" s="534" t="s">
        <v>112</v>
      </c>
      <c r="B350" s="535"/>
      <c r="C350" s="536"/>
      <c r="D350" s="298" t="s">
        <v>118</v>
      </c>
      <c r="E350" s="353">
        <f>SUM(E351)</f>
        <v>0</v>
      </c>
      <c r="F350" s="353">
        <f t="shared" ref="F350:H353" si="136">SUM(F351)</f>
        <v>0</v>
      </c>
      <c r="G350" s="353">
        <f t="shared" si="136"/>
        <v>0</v>
      </c>
      <c r="H350" s="353">
        <f t="shared" si="136"/>
        <v>0</v>
      </c>
      <c r="I350" s="327" t="e">
        <f t="shared" si="112"/>
        <v>#DIV/0!</v>
      </c>
      <c r="J350" s="447" t="e">
        <f t="shared" si="127"/>
        <v>#DIV/0!</v>
      </c>
    </row>
    <row r="351" spans="1:12" x14ac:dyDescent="0.25">
      <c r="A351" s="537">
        <v>3</v>
      </c>
      <c r="B351" s="538"/>
      <c r="C351" s="539"/>
      <c r="D351" s="389" t="s">
        <v>7</v>
      </c>
      <c r="E351" s="394">
        <f>SUM(E352)</f>
        <v>0</v>
      </c>
      <c r="F351" s="394">
        <f t="shared" si="136"/>
        <v>0</v>
      </c>
      <c r="G351" s="394">
        <f t="shared" si="136"/>
        <v>0</v>
      </c>
      <c r="H351" s="394">
        <f t="shared" si="136"/>
        <v>0</v>
      </c>
      <c r="I351" s="376" t="e">
        <f t="shared" si="112"/>
        <v>#DIV/0!</v>
      </c>
      <c r="J351" s="452" t="e">
        <f t="shared" si="127"/>
        <v>#DIV/0!</v>
      </c>
    </row>
    <row r="352" spans="1:12" x14ac:dyDescent="0.25">
      <c r="A352" s="540">
        <v>32</v>
      </c>
      <c r="B352" s="541"/>
      <c r="C352" s="542"/>
      <c r="D352" s="395" t="s">
        <v>16</v>
      </c>
      <c r="E352" s="396">
        <f>SUM(E353)</f>
        <v>0</v>
      </c>
      <c r="F352" s="396">
        <f t="shared" si="136"/>
        <v>0</v>
      </c>
      <c r="G352" s="396">
        <f t="shared" si="136"/>
        <v>0</v>
      </c>
      <c r="H352" s="396">
        <f t="shared" si="136"/>
        <v>0</v>
      </c>
      <c r="I352" s="397" t="e">
        <f t="shared" si="112"/>
        <v>#DIV/0!</v>
      </c>
      <c r="J352" s="449" t="e">
        <f t="shared" si="127"/>
        <v>#DIV/0!</v>
      </c>
    </row>
    <row r="353" spans="1:12" s="105" customFormat="1" x14ac:dyDescent="0.25">
      <c r="A353" s="281">
        <v>322</v>
      </c>
      <c r="B353" s="282"/>
      <c r="C353" s="283"/>
      <c r="D353" s="73" t="s">
        <v>175</v>
      </c>
      <c r="E353" s="354">
        <f>SUM(E354)</f>
        <v>0</v>
      </c>
      <c r="F353" s="351">
        <f t="shared" si="136"/>
        <v>0</v>
      </c>
      <c r="G353" s="351">
        <f t="shared" si="136"/>
        <v>0</v>
      </c>
      <c r="H353" s="351">
        <f t="shared" si="136"/>
        <v>0</v>
      </c>
      <c r="I353" s="328" t="e">
        <f t="shared" si="112"/>
        <v>#DIV/0!</v>
      </c>
      <c r="J353" s="450" t="e">
        <f t="shared" si="127"/>
        <v>#DIV/0!</v>
      </c>
    </row>
    <row r="354" spans="1:12" s="110" customFormat="1" x14ac:dyDescent="0.25">
      <c r="A354" s="288">
        <v>3222</v>
      </c>
      <c r="B354" s="289"/>
      <c r="C354" s="290"/>
      <c r="D354" s="49" t="s">
        <v>177</v>
      </c>
      <c r="E354" s="351"/>
      <c r="F354" s="351"/>
      <c r="G354" s="351"/>
      <c r="H354" s="342"/>
      <c r="I354" s="98" t="e">
        <f t="shared" si="112"/>
        <v>#DIV/0!</v>
      </c>
      <c r="J354" s="451" t="e">
        <f t="shared" si="127"/>
        <v>#DIV/0!</v>
      </c>
    </row>
    <row r="355" spans="1:12" ht="14.45" customHeight="1" x14ac:dyDescent="0.25">
      <c r="A355" s="534" t="s">
        <v>68</v>
      </c>
      <c r="B355" s="535"/>
      <c r="C355" s="536"/>
      <c r="D355" s="298" t="s">
        <v>119</v>
      </c>
      <c r="E355" s="353">
        <f>SUM(E356)</f>
        <v>0</v>
      </c>
      <c r="F355" s="353">
        <f t="shared" ref="F355:H358" si="137">SUM(F356)</f>
        <v>0</v>
      </c>
      <c r="G355" s="353">
        <f t="shared" si="137"/>
        <v>0</v>
      </c>
      <c r="H355" s="353">
        <f t="shared" si="137"/>
        <v>0</v>
      </c>
      <c r="I355" s="327" t="e">
        <f t="shared" si="112"/>
        <v>#DIV/0!</v>
      </c>
      <c r="J355" s="447" t="e">
        <f t="shared" si="127"/>
        <v>#DIV/0!</v>
      </c>
    </row>
    <row r="356" spans="1:12" x14ac:dyDescent="0.25">
      <c r="A356" s="537">
        <v>3</v>
      </c>
      <c r="B356" s="538"/>
      <c r="C356" s="539"/>
      <c r="D356" s="389" t="s">
        <v>7</v>
      </c>
      <c r="E356" s="394">
        <f>SUM(E357)</f>
        <v>0</v>
      </c>
      <c r="F356" s="394">
        <f t="shared" si="137"/>
        <v>0</v>
      </c>
      <c r="G356" s="394">
        <f t="shared" si="137"/>
        <v>0</v>
      </c>
      <c r="H356" s="394">
        <f t="shared" si="137"/>
        <v>0</v>
      </c>
      <c r="I356" s="376" t="e">
        <f t="shared" si="112"/>
        <v>#DIV/0!</v>
      </c>
      <c r="J356" s="452" t="e">
        <f t="shared" si="127"/>
        <v>#DIV/0!</v>
      </c>
    </row>
    <row r="357" spans="1:12" x14ac:dyDescent="0.25">
      <c r="A357" s="540">
        <v>32</v>
      </c>
      <c r="B357" s="541"/>
      <c r="C357" s="542"/>
      <c r="D357" s="395" t="s">
        <v>16</v>
      </c>
      <c r="E357" s="396">
        <f>SUM(E358)</f>
        <v>0</v>
      </c>
      <c r="F357" s="396">
        <f t="shared" si="137"/>
        <v>0</v>
      </c>
      <c r="G357" s="396">
        <f t="shared" si="137"/>
        <v>0</v>
      </c>
      <c r="H357" s="396">
        <f t="shared" si="137"/>
        <v>0</v>
      </c>
      <c r="I357" s="397" t="e">
        <f t="shared" si="112"/>
        <v>#DIV/0!</v>
      </c>
      <c r="J357" s="449" t="e">
        <f t="shared" si="127"/>
        <v>#DIV/0!</v>
      </c>
    </row>
    <row r="358" spans="1:12" x14ac:dyDescent="0.25">
      <c r="A358" s="281">
        <v>322</v>
      </c>
      <c r="B358" s="282"/>
      <c r="C358" s="283"/>
      <c r="D358" s="73" t="s">
        <v>175</v>
      </c>
      <c r="E358" s="354">
        <f>SUM(E359)</f>
        <v>0</v>
      </c>
      <c r="F358" s="351">
        <f t="shared" si="137"/>
        <v>0</v>
      </c>
      <c r="G358" s="351">
        <f t="shared" si="137"/>
        <v>0</v>
      </c>
      <c r="H358" s="351">
        <f t="shared" si="137"/>
        <v>0</v>
      </c>
      <c r="I358" s="328" t="e">
        <f t="shared" si="112"/>
        <v>#DIV/0!</v>
      </c>
      <c r="J358" s="450" t="e">
        <f t="shared" si="127"/>
        <v>#DIV/0!</v>
      </c>
    </row>
    <row r="359" spans="1:12" x14ac:dyDescent="0.25">
      <c r="A359" s="288">
        <v>3222</v>
      </c>
      <c r="B359" s="289"/>
      <c r="C359" s="290"/>
      <c r="D359" s="49" t="s">
        <v>177</v>
      </c>
      <c r="E359" s="351"/>
      <c r="F359" s="351"/>
      <c r="G359" s="351"/>
      <c r="H359" s="342"/>
      <c r="I359" s="98" t="e">
        <f t="shared" si="112"/>
        <v>#DIV/0!</v>
      </c>
      <c r="J359" s="451" t="e">
        <f t="shared" si="127"/>
        <v>#DIV/0!</v>
      </c>
    </row>
    <row r="364" spans="1:12" x14ac:dyDescent="0.25">
      <c r="L364" s="105"/>
    </row>
  </sheetData>
  <mergeCells count="109">
    <mergeCell ref="A286:C286"/>
    <mergeCell ref="A309:C309"/>
    <mergeCell ref="A310:C310"/>
    <mergeCell ref="A311:C311"/>
    <mergeCell ref="A312:C312"/>
    <mergeCell ref="A293:C293"/>
    <mergeCell ref="A304:C304"/>
    <mergeCell ref="A305:C305"/>
    <mergeCell ref="A254:C254"/>
    <mergeCell ref="A271:C271"/>
    <mergeCell ref="A272:C272"/>
    <mergeCell ref="A285:C285"/>
    <mergeCell ref="A257:C257"/>
    <mergeCell ref="A267:C267"/>
    <mergeCell ref="A268:C268"/>
    <mergeCell ref="A357:C357"/>
    <mergeCell ref="A350:C350"/>
    <mergeCell ref="A351:C351"/>
    <mergeCell ref="A352:C352"/>
    <mergeCell ref="A355:C355"/>
    <mergeCell ref="A356:C356"/>
    <mergeCell ref="A315:C315"/>
    <mergeCell ref="A317:C317"/>
    <mergeCell ref="A318:C318"/>
    <mergeCell ref="A321:C321"/>
    <mergeCell ref="A322:C322"/>
    <mergeCell ref="A349:C349"/>
    <mergeCell ref="A329:C329"/>
    <mergeCell ref="A331:C331"/>
    <mergeCell ref="A334:C334"/>
    <mergeCell ref="A330:C330"/>
    <mergeCell ref="A232:C232"/>
    <mergeCell ref="A233:C233"/>
    <mergeCell ref="A234:C234"/>
    <mergeCell ref="A243:C243"/>
    <mergeCell ref="A253:C253"/>
    <mergeCell ref="A221:C221"/>
    <mergeCell ref="A222:C222"/>
    <mergeCell ref="A223:C223"/>
    <mergeCell ref="A229:C229"/>
    <mergeCell ref="A231:C231"/>
    <mergeCell ref="A241:C241"/>
    <mergeCell ref="A242:C242"/>
    <mergeCell ref="A212:C212"/>
    <mergeCell ref="A213:C213"/>
    <mergeCell ref="A214:C214"/>
    <mergeCell ref="A217:C217"/>
    <mergeCell ref="A218:C218"/>
    <mergeCell ref="A154:C154"/>
    <mergeCell ref="A155:C155"/>
    <mergeCell ref="A211:C211"/>
    <mergeCell ref="A170:C170"/>
    <mergeCell ref="A184:C184"/>
    <mergeCell ref="A190:C190"/>
    <mergeCell ref="A183:C183"/>
    <mergeCell ref="A185:C185"/>
    <mergeCell ref="A187:C187"/>
    <mergeCell ref="A191:C191"/>
    <mergeCell ref="A192:C192"/>
    <mergeCell ref="A171:C171"/>
    <mergeCell ref="A172:C172"/>
    <mergeCell ref="A173:C173"/>
    <mergeCell ref="A174:C174"/>
    <mergeCell ref="A167:C167"/>
    <mergeCell ref="A168:C168"/>
    <mergeCell ref="A169:C169"/>
    <mergeCell ref="A194:C194"/>
    <mergeCell ref="A206:C206"/>
    <mergeCell ref="A176:C176"/>
    <mergeCell ref="A177:C177"/>
    <mergeCell ref="A179:C179"/>
    <mergeCell ref="A181:C181"/>
    <mergeCell ref="A10:C10"/>
    <mergeCell ref="A11:C11"/>
    <mergeCell ref="A5:I5"/>
    <mergeCell ref="A7:C7"/>
    <mergeCell ref="A136:C136"/>
    <mergeCell ref="A142:C142"/>
    <mergeCell ref="A144:C144"/>
    <mergeCell ref="A178:C178"/>
    <mergeCell ref="A180:C180"/>
    <mergeCell ref="A182:C182"/>
    <mergeCell ref="A193:C193"/>
    <mergeCell ref="A200:C200"/>
    <mergeCell ref="A201:C201"/>
    <mergeCell ref="A1:K1"/>
    <mergeCell ref="A12:C12"/>
    <mergeCell ref="A13:C13"/>
    <mergeCell ref="A21:C21"/>
    <mergeCell ref="A14:C14"/>
    <mergeCell ref="A110:C110"/>
    <mergeCell ref="A108:C108"/>
    <mergeCell ref="A141:C141"/>
    <mergeCell ref="A235:C235"/>
    <mergeCell ref="A40:C40"/>
    <mergeCell ref="A36:C36"/>
    <mergeCell ref="A37:C37"/>
    <mergeCell ref="A38:C38"/>
    <mergeCell ref="A39:C39"/>
    <mergeCell ref="A73:C73"/>
    <mergeCell ref="A74:C74"/>
    <mergeCell ref="A75:C75"/>
    <mergeCell ref="A109:C109"/>
    <mergeCell ref="A160:C160"/>
    <mergeCell ref="A161:C161"/>
    <mergeCell ref="A162:C162"/>
    <mergeCell ref="A166:C166"/>
    <mergeCell ref="A119:C119"/>
    <mergeCell ref="A135:C135"/>
  </mergeCells>
  <pageMargins left="0.7" right="0.7" top="0.75" bottom="0.75" header="0.3" footer="0.3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2024-03-20T10:24:43Z</cp:lastPrinted>
  <dcterms:created xsi:type="dcterms:W3CDTF">2022-08-12T12:51:27Z</dcterms:created>
  <dcterms:modified xsi:type="dcterms:W3CDTF">2024-03-20T10:25:44Z</dcterms:modified>
</cp:coreProperties>
</file>